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7995"/>
  </bookViews>
  <sheets>
    <sheet name="Sheet1" sheetId="1" r:id="rId1"/>
    <sheet name="Sheet3" sheetId="3" r:id="rId2"/>
  </sheets>
  <externalReferences>
    <externalReference r:id="rId3"/>
    <externalReference r:id="rId4"/>
  </externalReferences>
  <definedNames>
    <definedName name="_xlnm._FilterDatabase" localSheetId="0" hidden="1">Sheet1!$A$4:$BS$31</definedName>
    <definedName name="_xlnm.Print_Titles" localSheetId="0">Sheet1!$A:$E,Sheet1!$3:$3</definedName>
  </definedNames>
  <calcPr calcId="152511"/>
</workbook>
</file>

<file path=xl/calcChain.xml><?xml version="1.0" encoding="utf-8"?>
<calcChain xmlns="http://schemas.openxmlformats.org/spreadsheetml/2006/main">
  <c r="A8" i="1" l="1"/>
  <c r="A9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7" i="1" l="1"/>
  <c r="BJ5" i="1"/>
  <c r="AX7" i="1" l="1"/>
  <c r="AX8" i="1"/>
  <c r="AX27" i="1"/>
  <c r="AX23" i="1"/>
  <c r="AX28" i="1"/>
  <c r="AY28" i="1" s="1"/>
  <c r="AX9" i="1"/>
  <c r="AX10" i="1"/>
  <c r="AX11" i="1"/>
  <c r="AX24" i="1"/>
  <c r="AX12" i="1"/>
  <c r="AX13" i="1"/>
  <c r="AX14" i="1"/>
  <c r="AX15" i="1"/>
  <c r="AX16" i="1"/>
  <c r="AX17" i="1"/>
  <c r="AX18" i="1"/>
  <c r="AX22" i="1"/>
  <c r="AX19" i="1"/>
  <c r="AX20" i="1"/>
  <c r="AX21" i="1"/>
  <c r="AX29" i="1"/>
  <c r="AY29" i="1" s="1"/>
  <c r="AX25" i="1"/>
  <c r="AX30" i="1"/>
  <c r="AY30" i="1" s="1"/>
  <c r="AX31" i="1"/>
  <c r="AY31" i="1" s="1"/>
  <c r="AX26" i="1"/>
  <c r="AX6" i="1"/>
  <c r="AY8" i="1"/>
  <c r="AY27" i="1"/>
  <c r="AY23" i="1"/>
  <c r="AY9" i="1"/>
  <c r="AY10" i="1"/>
  <c r="AY11" i="1"/>
  <c r="AY24" i="1"/>
  <c r="AY13" i="1"/>
  <c r="AY14" i="1"/>
  <c r="AY15" i="1"/>
  <c r="AY16" i="1"/>
  <c r="AY17" i="1"/>
  <c r="AY18" i="1"/>
  <c r="AY19" i="1"/>
  <c r="AY20" i="1"/>
  <c r="AY21" i="1"/>
  <c r="AY25" i="1"/>
  <c r="AY26" i="1"/>
  <c r="AY6" i="1"/>
  <c r="AT7" i="1"/>
  <c r="AT8" i="1"/>
  <c r="AT27" i="1"/>
  <c r="AT23" i="1"/>
  <c r="AT28" i="1"/>
  <c r="AT9" i="1"/>
  <c r="AT10" i="1"/>
  <c r="AT11" i="1"/>
  <c r="AT24" i="1"/>
  <c r="AT12" i="1"/>
  <c r="AT13" i="1"/>
  <c r="AT14" i="1"/>
  <c r="AT15" i="1"/>
  <c r="AT16" i="1"/>
  <c r="AT17" i="1"/>
  <c r="AT18" i="1"/>
  <c r="AT22" i="1"/>
  <c r="AT19" i="1"/>
  <c r="AT20" i="1"/>
  <c r="AT21" i="1"/>
  <c r="AT29" i="1"/>
  <c r="AT25" i="1"/>
  <c r="AT30" i="1"/>
  <c r="AT31" i="1"/>
  <c r="AT26" i="1"/>
  <c r="AT6" i="1"/>
  <c r="AD7" i="1" l="1"/>
  <c r="AD8" i="1"/>
  <c r="AD27" i="1"/>
  <c r="AD23" i="1"/>
  <c r="AD28" i="1"/>
  <c r="AD9" i="1"/>
  <c r="AD10" i="1"/>
  <c r="AD11" i="1"/>
  <c r="AD24" i="1"/>
  <c r="AD12" i="1"/>
  <c r="AD13" i="1"/>
  <c r="AD14" i="1"/>
  <c r="AD15" i="1"/>
  <c r="AD16" i="1"/>
  <c r="AD17" i="1"/>
  <c r="AD18" i="1"/>
  <c r="AD22" i="1"/>
  <c r="AD19" i="1"/>
  <c r="AD20" i="1"/>
  <c r="BO20" i="1" s="1"/>
  <c r="AD21" i="1"/>
  <c r="AD29" i="1"/>
  <c r="AD25" i="1"/>
  <c r="AD30" i="1"/>
  <c r="AD31" i="1"/>
  <c r="AD26" i="1"/>
  <c r="AD6" i="1"/>
  <c r="Z7" i="1"/>
  <c r="BJ7" i="1" s="1"/>
  <c r="Z8" i="1"/>
  <c r="Z27" i="1"/>
  <c r="Z23" i="1"/>
  <c r="Z28" i="1"/>
  <c r="BJ28" i="1" s="1"/>
  <c r="Z9" i="1"/>
  <c r="Z10" i="1"/>
  <c r="Z11" i="1"/>
  <c r="Z24" i="1"/>
  <c r="BJ24" i="1" s="1"/>
  <c r="Z12" i="1"/>
  <c r="Z13" i="1"/>
  <c r="Z14" i="1"/>
  <c r="Z15" i="1"/>
  <c r="BJ15" i="1" s="1"/>
  <c r="Z16" i="1"/>
  <c r="Z17" i="1"/>
  <c r="Z18" i="1"/>
  <c r="Z22" i="1"/>
  <c r="Z19" i="1"/>
  <c r="Z20" i="1"/>
  <c r="Z21" i="1"/>
  <c r="Z29" i="1"/>
  <c r="BJ29" i="1" s="1"/>
  <c r="Z25" i="1"/>
  <c r="Z30" i="1"/>
  <c r="Z31" i="1"/>
  <c r="Z26" i="1"/>
  <c r="BJ26" i="1" s="1"/>
  <c r="Z6" i="1"/>
  <c r="BO21" i="1" l="1"/>
  <c r="BO11" i="1"/>
  <c r="BO23" i="1"/>
  <c r="BJ22" i="1"/>
  <c r="BO17" i="1"/>
  <c r="BO13" i="1"/>
  <c r="BO10" i="1"/>
  <c r="BJ6" i="1"/>
  <c r="BJ25" i="1"/>
  <c r="BJ19" i="1"/>
  <c r="BJ16" i="1"/>
  <c r="BJ12" i="1"/>
  <c r="BJ9" i="1"/>
  <c r="BJ8" i="1"/>
  <c r="BO18" i="1"/>
  <c r="BO14" i="1"/>
  <c r="BO16" i="1"/>
  <c r="BO25" i="1"/>
  <c r="BO12" i="1"/>
  <c r="BO15" i="1"/>
  <c r="BO24" i="1"/>
  <c r="BO6" i="1"/>
  <c r="BO22" i="1"/>
  <c r="BO26" i="1"/>
  <c r="BO7" i="1"/>
  <c r="BO19" i="1"/>
  <c r="BO9" i="1"/>
  <c r="BO8" i="1"/>
  <c r="BJ31" i="1"/>
  <c r="BJ21" i="1"/>
  <c r="BJ18" i="1"/>
  <c r="BJ14" i="1"/>
  <c r="BJ11" i="1"/>
  <c r="BJ23" i="1"/>
  <c r="BJ30" i="1"/>
  <c r="BJ20" i="1"/>
  <c r="BJ17" i="1"/>
  <c r="BJ13" i="1"/>
  <c r="BJ10" i="1"/>
  <c r="BJ27" i="1"/>
</calcChain>
</file>

<file path=xl/sharedStrings.xml><?xml version="1.0" encoding="utf-8"?>
<sst xmlns="http://schemas.openxmlformats.org/spreadsheetml/2006/main" count="287" uniqueCount="164">
  <si>
    <t>Đào Phương</t>
  </si>
  <si>
    <t>Anh</t>
  </si>
  <si>
    <t>02/04/1997</t>
  </si>
  <si>
    <t>Hà Đông - Hà Nội</t>
  </si>
  <si>
    <t xml:space="preserve">Vũ Bá </t>
  </si>
  <si>
    <t>06/05/1991</t>
  </si>
  <si>
    <t>Từ Sơn - Bắc Ninh</t>
  </si>
  <si>
    <t xml:space="preserve">Nguyễn Xuân </t>
  </si>
  <si>
    <t>Cường</t>
  </si>
  <si>
    <t>25/06/1997</t>
  </si>
  <si>
    <t>Can  Lộc - Hà Tĩnh</t>
  </si>
  <si>
    <t xml:space="preserve">Nguyễn Tiến </t>
  </si>
  <si>
    <t>Đạt</t>
  </si>
  <si>
    <t>03/07/1997</t>
  </si>
  <si>
    <t>Mai Châu - Hòa Bình</t>
  </si>
  <si>
    <t xml:space="preserve">Hoàng Tuấn </t>
  </si>
  <si>
    <t>Dũng</t>
  </si>
  <si>
    <t>05/10/1995</t>
  </si>
  <si>
    <t>Nhật Tân - Hà Nội</t>
  </si>
  <si>
    <t xml:space="preserve">Trần Minh </t>
  </si>
  <si>
    <t>Duy</t>
  </si>
  <si>
    <t>24/05/1997</t>
  </si>
  <si>
    <t>Đống Đa - Hà Nội</t>
  </si>
  <si>
    <t xml:space="preserve">Lê Thị </t>
  </si>
  <si>
    <t>Duyên</t>
  </si>
  <si>
    <t>13/04/1997</t>
  </si>
  <si>
    <t>Trực Ninh - Nam Định</t>
  </si>
  <si>
    <t xml:space="preserve">NguyễnThị Minh </t>
  </si>
  <si>
    <t>Hà</t>
  </si>
  <si>
    <t>09/02/1997</t>
  </si>
  <si>
    <t>Tp Hải Dương - Hải Dương</t>
  </si>
  <si>
    <t xml:space="preserve">Lê Anh </t>
  </si>
  <si>
    <t>Hiếu</t>
  </si>
  <si>
    <t>27/09/1997</t>
  </si>
  <si>
    <t>Hai Bà Trưng - Hà Nội</t>
  </si>
  <si>
    <t xml:space="preserve">Nguyễn Đức </t>
  </si>
  <si>
    <t>Huy</t>
  </si>
  <si>
    <t>23/09/1995</t>
  </si>
  <si>
    <t>Phủ Lý - Hà Nam</t>
  </si>
  <si>
    <t xml:space="preserve">Nguyễn Hữu </t>
  </si>
  <si>
    <t>Khánh</t>
  </si>
  <si>
    <t>02/09/1997</t>
  </si>
  <si>
    <t>Tp Thái Bình - Thái Bình</t>
  </si>
  <si>
    <t xml:space="preserve">Nguyễn Văn </t>
  </si>
  <si>
    <t>Linh</t>
  </si>
  <si>
    <t>Lĩnh Nam - Hà Nội</t>
  </si>
  <si>
    <t>Tâm</t>
  </si>
  <si>
    <t>04/02/1997</t>
  </si>
  <si>
    <t>Yên Định - Thanh Hóa</t>
  </si>
  <si>
    <t xml:space="preserve">Đỗ Văn </t>
  </si>
  <si>
    <t>Thành</t>
  </si>
  <si>
    <t>16/10/1997</t>
  </si>
  <si>
    <t>Thuỷ Nguyên - Hải Phòng</t>
  </si>
  <si>
    <t xml:space="preserve">Hoàng Văn </t>
  </si>
  <si>
    <t>Tiến</t>
  </si>
  <si>
    <t>25/04/1996</t>
  </si>
  <si>
    <t>Tp Lạng Sơn - Lạng Sơn</t>
  </si>
  <si>
    <t xml:space="preserve">Nguyễn Anh </t>
  </si>
  <si>
    <t>Tuấn</t>
  </si>
  <si>
    <t>Hoàng Mai - Hà Nội</t>
  </si>
  <si>
    <t xml:space="preserve">Nguyễn Kim </t>
  </si>
  <si>
    <t>Vân</t>
  </si>
  <si>
    <t>26/11/1997</t>
  </si>
  <si>
    <t>Thanh Trì - Hà Nội</t>
  </si>
  <si>
    <t xml:space="preserve">Phạm Hồng </t>
  </si>
  <si>
    <t>29/05/1971</t>
  </si>
  <si>
    <t>Ba Đình - Hà Nội</t>
  </si>
  <si>
    <t xml:space="preserve">Đặng Phúc </t>
  </si>
  <si>
    <t>Vương</t>
  </si>
  <si>
    <t>23/02/1997</t>
  </si>
  <si>
    <t>Ứng Hòa - Hà Nội</t>
  </si>
  <si>
    <t xml:space="preserve">Nguyễn Như </t>
  </si>
  <si>
    <t>Ý</t>
  </si>
  <si>
    <t>03/06/1997</t>
  </si>
  <si>
    <t>Thanh Oai - Hà Nội</t>
  </si>
  <si>
    <t xml:space="preserve">Lê Nguyên </t>
  </si>
  <si>
    <t>Khôi</t>
  </si>
  <si>
    <t>30/10/1994</t>
  </si>
  <si>
    <t>CN12H3</t>
  </si>
  <si>
    <t xml:space="preserve">Phạm Đình </t>
  </si>
  <si>
    <t>Nam</t>
  </si>
  <si>
    <t>28/02/1996</t>
  </si>
  <si>
    <t>CN13H2</t>
  </si>
  <si>
    <t xml:space="preserve">Lê Hoàng </t>
  </si>
  <si>
    <t xml:space="preserve">Trần Phương </t>
  </si>
  <si>
    <t xml:space="preserve">Vũ  Quang </t>
  </si>
  <si>
    <t>Trung</t>
  </si>
  <si>
    <t>22/11/1991</t>
  </si>
  <si>
    <t>Vũ</t>
  </si>
  <si>
    <t>TT</t>
  </si>
  <si>
    <t>Họ và tên</t>
  </si>
  <si>
    <t>Ngày sinh</t>
  </si>
  <si>
    <t>Nơi sinh</t>
  </si>
  <si>
    <t>Giới tính</t>
  </si>
  <si>
    <t>Chính trị 1</t>
  </si>
  <si>
    <t>Chính trị 2</t>
  </si>
  <si>
    <t>Pháp luật</t>
  </si>
  <si>
    <t>GDTC 1</t>
  </si>
  <si>
    <t>GDTC 2</t>
  </si>
  <si>
    <t>GDQP</t>
  </si>
  <si>
    <t>Tin</t>
  </si>
  <si>
    <t>Anh1</t>
  </si>
  <si>
    <t>Anh2</t>
  </si>
  <si>
    <t>VKT</t>
  </si>
  <si>
    <t>Cơ KT</t>
  </si>
  <si>
    <t>VLĐ</t>
  </si>
  <si>
    <t>KTĐ1</t>
  </si>
  <si>
    <t>KTĐ2</t>
  </si>
  <si>
    <t>Đo lường (kĩ thuật đo lường)</t>
  </si>
  <si>
    <t>Máy điện</t>
  </si>
  <si>
    <t>An toàn điện</t>
  </si>
  <si>
    <t>Gia công cơ khí1 (Nguội cơ bản)</t>
  </si>
  <si>
    <t>Gia công cơ khí2 (Hàn điện)</t>
  </si>
  <si>
    <t>Gia công cơ khí</t>
  </si>
  <si>
    <t>Điện tổng hợp1 (Điện cơ bản)</t>
  </si>
  <si>
    <t>Điện tổng hợp2 (SC bộ dây máy điện 3pha Q3)</t>
  </si>
  <si>
    <t>Điện tổng hợp3 (Lắp mạch điện Nhị thứ)</t>
  </si>
  <si>
    <t>Điện tổng hợp</t>
  </si>
  <si>
    <t>Bảo vệ quá điện áp</t>
  </si>
  <si>
    <t>Cơ khí đường dây</t>
  </si>
  <si>
    <t>Gia công tủ điện hạ thế(Kỹ thuật điện Hạ áp+Bài tập dài)</t>
  </si>
  <si>
    <t>Nhà máy điện &amp; Trạm biến áp</t>
  </si>
  <si>
    <t>Kinh doanh điện năng</t>
  </si>
  <si>
    <t>Tổ chức sản xuất</t>
  </si>
  <si>
    <t>Lắp đặt trạm biến áp phân phối1 (Tháo-Lắp thiết bị điện TB)</t>
  </si>
  <si>
    <t>Lắp đặt trạm biến áp phân phối2 (Lắp đặt Trạm phân phối phụ</t>
  </si>
  <si>
    <t>Lắp đặt trạm biến áp phân phối3 (Thí nghiệm-Hiệu chỉnh Công</t>
  </si>
  <si>
    <t>Lắp đặt trạm biến áp phân phối</t>
  </si>
  <si>
    <t>Quản lý vận hành hệ thống phân phối điện</t>
  </si>
  <si>
    <t>Khí cụ điện</t>
  </si>
  <si>
    <t>Kỹ thuật lưới điện</t>
  </si>
  <si>
    <t>Ngắn mạch trong Hệ thống điện</t>
  </si>
  <si>
    <t>Tiếng Anh chuyên ngành</t>
  </si>
  <si>
    <t>Tin học ứng dụng</t>
  </si>
  <si>
    <t>Sử dụng thiết bị đo lường điện1 (PLC)</t>
  </si>
  <si>
    <t>Sử dụng thiết bị đo lường điện2 (Mạng công nghiệp)</t>
  </si>
  <si>
    <t>Điện tử công nghiệp</t>
  </si>
  <si>
    <t>Lắp đặt cáp điện ngầm C</t>
  </si>
  <si>
    <t>Lắp đặt đường dây tải điện có U&lt;=35 Kv(DD)</t>
  </si>
  <si>
    <t>Bảo dưỡng, sửa chữa trạm biến áp 110 kV</t>
  </si>
  <si>
    <t>Bảo dưỡng, sửa chữa trạm biến áp 220 kV</t>
  </si>
  <si>
    <t>Bảo vệ rơle</t>
  </si>
  <si>
    <t>Quản lý vận hành trạm biến áp 110 kV</t>
  </si>
  <si>
    <t>Quản lý, vận hành đường dây &amp; trạm biến áp 220kV</t>
  </si>
  <si>
    <t>Bảo dưỡng, sửa chữa hệ thống phân phối điện</t>
  </si>
  <si>
    <t>ĐTB</t>
  </si>
  <si>
    <t>TN Chính trị</t>
  </si>
  <si>
    <t>TN Lý thuyết nghề</t>
  </si>
  <si>
    <t>TN Thực hành nghề</t>
  </si>
  <si>
    <t>Điểm TBCTN</t>
  </si>
  <si>
    <t>a</t>
  </si>
  <si>
    <t>Nữ</t>
  </si>
  <si>
    <t>Sửa chữa nóng đường dây trên không</t>
  </si>
  <si>
    <t>Thực tập sản xuất</t>
  </si>
  <si>
    <t>Hà Nội</t>
  </si>
  <si>
    <t>10/08/1995</t>
  </si>
  <si>
    <t>01/12/1996</t>
  </si>
  <si>
    <t>Tuyên Quang</t>
  </si>
  <si>
    <t>Thanh Hóa</t>
  </si>
  <si>
    <t>Xếp loại</t>
  </si>
  <si>
    <t>Tổng số ĐVHT nợ</t>
  </si>
  <si>
    <t>DANH SÁCH XÉT ĐIỀU KIỆN DỰ THI TỐT NGHIỆP LỚP CN14H1</t>
  </si>
  <si>
    <t>Ko đủ ĐK thi</t>
  </si>
  <si>
    <t>Đủ ĐK thi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</si>
</sst>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  <charset val="163"/>
    </font>
    <font>
      <sz val="10"/>
      <name val="Times New Roman"/>
      <family val="1"/>
    </font>
    <font>
      <sz val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0"/>
      <color indexed="8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3" xfId="0" applyFont="1" applyBorder="1" applyAlignment="1">
      <alignment textRotation="90"/>
    </xf>
    <xf numFmtId="0" fontId="7" fillId="0" borderId="4" xfId="0" applyFont="1" applyBorder="1" applyAlignment="1">
      <alignment textRotation="90"/>
    </xf>
    <xf numFmtId="0" fontId="7" fillId="0" borderId="0" xfId="0" applyFont="1" applyAlignment="1">
      <alignment vertical="top"/>
    </xf>
    <xf numFmtId="0" fontId="7" fillId="0" borderId="3" xfId="0" applyFont="1" applyFill="1" applyBorder="1" applyAlignment="1">
      <alignment textRotation="90"/>
    </xf>
    <xf numFmtId="0" fontId="7" fillId="2" borderId="3" xfId="0" applyFont="1" applyFill="1" applyBorder="1" applyAlignment="1">
      <alignment textRotation="90"/>
    </xf>
    <xf numFmtId="0" fontId="7" fillId="0" borderId="0" xfId="0" applyFont="1" applyFill="1" applyAlignment="1">
      <alignment vertical="top"/>
    </xf>
    <xf numFmtId="0" fontId="7" fillId="0" borderId="3" xfId="0" applyFont="1" applyFill="1" applyBorder="1" applyAlignment="1">
      <alignment horizontal="right" textRotation="90"/>
    </xf>
    <xf numFmtId="0" fontId="8" fillId="2" borderId="3" xfId="0" applyFont="1" applyFill="1" applyBorder="1" applyAlignment="1"/>
    <xf numFmtId="0" fontId="8" fillId="0" borderId="3" xfId="0" applyFont="1" applyFill="1" applyBorder="1" applyAlignment="1"/>
    <xf numFmtId="164" fontId="9" fillId="0" borderId="3" xfId="0" applyNumberFormat="1" applyFont="1" applyBorder="1" applyAlignment="1">
      <alignment vertical="top"/>
    </xf>
    <xf numFmtId="3" fontId="7" fillId="0" borderId="3" xfId="0" applyNumberFormat="1" applyFont="1" applyFill="1" applyBorder="1" applyAlignment="1">
      <alignment textRotation="90"/>
    </xf>
    <xf numFmtId="0" fontId="7" fillId="0" borderId="3" xfId="0" applyFont="1" applyFill="1" applyBorder="1" applyAlignment="1">
      <alignment vertical="top"/>
    </xf>
    <xf numFmtId="0" fontId="1" fillId="0" borderId="3" xfId="0" applyFont="1" applyFill="1" applyBorder="1" applyAlignment="1">
      <alignment textRotation="90"/>
    </xf>
    <xf numFmtId="0" fontId="1" fillId="0" borderId="3" xfId="0" applyFont="1" applyBorder="1" applyAlignment="1">
      <alignment textRotation="90" wrapText="1"/>
    </xf>
    <xf numFmtId="0" fontId="10" fillId="0" borderId="3" xfId="0" applyFont="1" applyFill="1" applyBorder="1" applyAlignment="1">
      <alignment textRotation="90" wrapText="1"/>
    </xf>
    <xf numFmtId="0" fontId="10" fillId="0" borderId="3" xfId="0" applyFont="1" applyFill="1" applyBorder="1" applyAlignment="1">
      <alignment textRotation="90"/>
    </xf>
    <xf numFmtId="0" fontId="11" fillId="0" borderId="3" xfId="0" applyFont="1" applyFill="1" applyBorder="1" applyAlignment="1"/>
    <xf numFmtId="4" fontId="12" fillId="0" borderId="3" xfId="0" applyNumberFormat="1" applyFont="1" applyBorder="1" applyAlignment="1">
      <alignment vertical="top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49" fontId="2" fillId="0" borderId="3" xfId="0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left"/>
    </xf>
    <xf numFmtId="14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/>
    <xf numFmtId="0" fontId="1" fillId="0" borderId="3" xfId="0" applyFont="1" applyFill="1" applyBorder="1" applyAlignment="1">
      <alignment horizontal="center" vertical="center"/>
    </xf>
    <xf numFmtId="0" fontId="5" fillId="0" borderId="3" xfId="0" applyFont="1" applyFill="1" applyBorder="1"/>
    <xf numFmtId="0" fontId="6" fillId="0" borderId="3" xfId="0" applyFont="1" applyBorder="1"/>
    <xf numFmtId="14" fontId="6" fillId="0" borderId="3" xfId="0" applyNumberFormat="1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164" fontId="9" fillId="2" borderId="3" xfId="0" applyNumberFormat="1" applyFont="1" applyFill="1" applyBorder="1" applyAlignment="1">
      <alignment vertical="top"/>
    </xf>
    <xf numFmtId="4" fontId="12" fillId="2" borderId="3" xfId="0" applyNumberFormat="1" applyFont="1" applyFill="1" applyBorder="1" applyAlignment="1">
      <alignment vertical="top"/>
    </xf>
    <xf numFmtId="0" fontId="0" fillId="2" borderId="0" xfId="0" applyFill="1"/>
    <xf numFmtId="0" fontId="1" fillId="2" borderId="3" xfId="0" applyFont="1" applyFill="1" applyBorder="1" applyAlignment="1">
      <alignment horizontal="center"/>
    </xf>
    <xf numFmtId="0" fontId="6" fillId="2" borderId="3" xfId="0" applyFont="1" applyFill="1" applyBorder="1"/>
    <xf numFmtId="14" fontId="6" fillId="2" borderId="3" xfId="0" applyNumberFormat="1" applyFont="1" applyFill="1" applyBorder="1" applyAlignment="1">
      <alignment horizontal="center"/>
    </xf>
    <xf numFmtId="49" fontId="1" fillId="2" borderId="3" xfId="0" applyNumberFormat="1" applyFont="1" applyFill="1" applyBorder="1"/>
    <xf numFmtId="0" fontId="4" fillId="2" borderId="1" xfId="0" applyFont="1" applyFill="1" applyBorder="1" applyAlignment="1">
      <alignment horizontal="center"/>
    </xf>
    <xf numFmtId="14" fontId="6" fillId="0" borderId="3" xfId="0" quotePrefix="1" applyNumberFormat="1" applyFont="1" applyBorder="1" applyAlignment="1">
      <alignment horizontal="center"/>
    </xf>
    <xf numFmtId="0" fontId="0" fillId="0" borderId="3" xfId="0" applyBorder="1"/>
    <xf numFmtId="164" fontId="9" fillId="2" borderId="0" xfId="0" applyNumberFormat="1" applyFont="1" applyFill="1" applyBorder="1" applyAlignment="1">
      <alignment vertical="top"/>
    </xf>
    <xf numFmtId="0" fontId="10" fillId="0" borderId="3" xfId="0" applyFont="1" applyFill="1" applyBorder="1" applyAlignment="1">
      <alignment vertical="top"/>
    </xf>
  </cellXfs>
  <cellStyles count="1">
    <cellStyle name="Normal" xfId="0" builtinId="0"/>
  </cellStyles>
  <dxfs count="11"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em%20nam%202016-2017\Diem%20CN14H1\to-chuc-san-suat.L&#7847;n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em%20nam%202016-2017\Diem%20CN14H1\&#272;i&#7875;m%20CN14H1.%20VH.%20L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u BCD"/>
    </sheetNames>
    <sheetDataSet>
      <sheetData sheetId="0">
        <row r="8">
          <cell r="D8">
            <v>1551110601</v>
          </cell>
          <cell r="E8" t="str">
            <v>Đào Phương</v>
          </cell>
          <cell r="F8" t="str">
            <v>Anh</v>
          </cell>
          <cell r="G8" t="str">
            <v>CN14H1</v>
          </cell>
          <cell r="H8">
            <v>7</v>
          </cell>
          <cell r="I8">
            <v>7.5</v>
          </cell>
          <cell r="J8">
            <v>7</v>
          </cell>
        </row>
        <row r="9">
          <cell r="D9">
            <v>1451110702</v>
          </cell>
          <cell r="E9" t="str">
            <v xml:space="preserve">Lê Hoàng </v>
          </cell>
          <cell r="F9" t="str">
            <v>Anh</v>
          </cell>
          <cell r="G9" t="str">
            <v>CN13H2</v>
          </cell>
          <cell r="H9">
            <v>7</v>
          </cell>
          <cell r="I9">
            <v>6</v>
          </cell>
          <cell r="J9">
            <v>7</v>
          </cell>
        </row>
        <row r="10">
          <cell r="D10">
            <v>1551110602</v>
          </cell>
          <cell r="E10" t="str">
            <v xml:space="preserve">Vũ Bá </v>
          </cell>
          <cell r="F10" t="str">
            <v>Anh</v>
          </cell>
          <cell r="G10" t="str">
            <v>CN14H1</v>
          </cell>
          <cell r="H10">
            <v>7.5</v>
          </cell>
          <cell r="I10">
            <v>7</v>
          </cell>
          <cell r="J10">
            <v>7.5</v>
          </cell>
        </row>
        <row r="11">
          <cell r="D11">
            <v>1551110603</v>
          </cell>
          <cell r="E11" t="str">
            <v xml:space="preserve">Nguyễn Xuân </v>
          </cell>
          <cell r="F11" t="str">
            <v>Cường</v>
          </cell>
          <cell r="G11" t="str">
            <v>CN14H1</v>
          </cell>
          <cell r="H11">
            <v>7</v>
          </cell>
          <cell r="I11">
            <v>7.5</v>
          </cell>
          <cell r="J11">
            <v>7</v>
          </cell>
        </row>
        <row r="12">
          <cell r="D12">
            <v>1551110604</v>
          </cell>
          <cell r="E12" t="str">
            <v xml:space="preserve">Nguyễn Tiến </v>
          </cell>
          <cell r="F12" t="str">
            <v>Đạt</v>
          </cell>
          <cell r="G12" t="str">
            <v>CN14H1</v>
          </cell>
          <cell r="H12">
            <v>6.5</v>
          </cell>
          <cell r="I12">
            <v>6</v>
          </cell>
          <cell r="J12">
            <v>6.5</v>
          </cell>
        </row>
        <row r="13">
          <cell r="D13">
            <v>1551110605</v>
          </cell>
          <cell r="E13" t="str">
            <v xml:space="preserve">Hoàng Tuấn </v>
          </cell>
          <cell r="F13" t="str">
            <v>Dũng</v>
          </cell>
          <cell r="G13" t="str">
            <v>CN14H1</v>
          </cell>
          <cell r="H13">
            <v>7</v>
          </cell>
          <cell r="I13">
            <v>6</v>
          </cell>
          <cell r="J13">
            <v>7</v>
          </cell>
        </row>
        <row r="14">
          <cell r="D14">
            <v>1551110606</v>
          </cell>
          <cell r="E14" t="str">
            <v xml:space="preserve">Trần Minh </v>
          </cell>
          <cell r="F14" t="str">
            <v>Duy</v>
          </cell>
          <cell r="G14" t="str">
            <v>CN14H1</v>
          </cell>
          <cell r="H14">
            <v>0</v>
          </cell>
          <cell r="I14">
            <v>0</v>
          </cell>
          <cell r="J14">
            <v>0</v>
          </cell>
        </row>
        <row r="15">
          <cell r="D15">
            <v>1551110607</v>
          </cell>
          <cell r="E15" t="str">
            <v xml:space="preserve">Lê Thị </v>
          </cell>
          <cell r="F15" t="str">
            <v>Duyên</v>
          </cell>
          <cell r="G15" t="str">
            <v>CN14H1</v>
          </cell>
          <cell r="H15">
            <v>7.5</v>
          </cell>
          <cell r="I15">
            <v>7.5</v>
          </cell>
          <cell r="J15">
            <v>7.5</v>
          </cell>
        </row>
        <row r="16">
          <cell r="D16">
            <v>1551110608</v>
          </cell>
          <cell r="E16" t="str">
            <v xml:space="preserve">NguyễnThị Minh </v>
          </cell>
          <cell r="F16" t="str">
            <v>Hà</v>
          </cell>
          <cell r="G16" t="str">
            <v>CN14H1</v>
          </cell>
          <cell r="H16">
            <v>7.5</v>
          </cell>
          <cell r="I16">
            <v>7.5</v>
          </cell>
          <cell r="J16">
            <v>7.5</v>
          </cell>
        </row>
        <row r="17">
          <cell r="D17">
            <v>1551110609</v>
          </cell>
          <cell r="E17" t="str">
            <v xml:space="preserve">Lê Anh </v>
          </cell>
          <cell r="F17" t="str">
            <v>Hiếu</v>
          </cell>
          <cell r="G17" t="str">
            <v>CN14H1</v>
          </cell>
          <cell r="H17">
            <v>7</v>
          </cell>
          <cell r="I17">
            <v>6</v>
          </cell>
          <cell r="J17">
            <v>7</v>
          </cell>
        </row>
        <row r="18">
          <cell r="D18">
            <v>1551110610</v>
          </cell>
          <cell r="E18" t="str">
            <v xml:space="preserve">Nguyễn Đức </v>
          </cell>
          <cell r="F18" t="str">
            <v>Huy</v>
          </cell>
          <cell r="G18" t="str">
            <v>CN14H1</v>
          </cell>
          <cell r="H18">
            <v>7.5</v>
          </cell>
          <cell r="I18">
            <v>7.5</v>
          </cell>
          <cell r="J18">
            <v>7.5</v>
          </cell>
        </row>
        <row r="19">
          <cell r="D19">
            <v>1551110611</v>
          </cell>
          <cell r="E19" t="str">
            <v xml:space="preserve">Nguyễn Hữu </v>
          </cell>
          <cell r="F19" t="str">
            <v>Khánh</v>
          </cell>
          <cell r="G19" t="str">
            <v>CN14H1</v>
          </cell>
          <cell r="H19">
            <v>7</v>
          </cell>
          <cell r="I19">
            <v>7.5</v>
          </cell>
          <cell r="J19">
            <v>7</v>
          </cell>
        </row>
        <row r="20">
          <cell r="D20">
            <v>1331110115</v>
          </cell>
          <cell r="E20" t="str">
            <v xml:space="preserve">Lê Nguyên </v>
          </cell>
          <cell r="F20" t="str">
            <v>Khôi</v>
          </cell>
          <cell r="G20" t="str">
            <v>CN14H1</v>
          </cell>
          <cell r="H20">
            <v>7</v>
          </cell>
          <cell r="I20">
            <v>7.5</v>
          </cell>
          <cell r="J20">
            <v>7</v>
          </cell>
        </row>
        <row r="21">
          <cell r="D21">
            <v>1551110612</v>
          </cell>
          <cell r="E21" t="str">
            <v xml:space="preserve">Nguyễn Văn </v>
          </cell>
          <cell r="F21" t="str">
            <v>Linh</v>
          </cell>
          <cell r="G21" t="str">
            <v>CN14H1</v>
          </cell>
          <cell r="H21">
            <v>7</v>
          </cell>
          <cell r="I21">
            <v>7.5</v>
          </cell>
          <cell r="J21">
            <v>7</v>
          </cell>
        </row>
        <row r="22">
          <cell r="D22">
            <v>1451110722</v>
          </cell>
          <cell r="E22" t="str">
            <v xml:space="preserve">Phạm Đình </v>
          </cell>
          <cell r="F22" t="str">
            <v>Nam</v>
          </cell>
          <cell r="G22" t="str">
            <v>CN14H1</v>
          </cell>
          <cell r="H22">
            <v>0</v>
          </cell>
          <cell r="I22">
            <v>0</v>
          </cell>
          <cell r="J22">
            <v>0</v>
          </cell>
        </row>
        <row r="23">
          <cell r="D23">
            <v>1451110723</v>
          </cell>
          <cell r="E23" t="str">
            <v xml:space="preserve">Trần Phương </v>
          </cell>
          <cell r="F23" t="str">
            <v>Nam</v>
          </cell>
          <cell r="G23" t="str">
            <v>CN14H1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1551110613</v>
          </cell>
          <cell r="E24" t="str">
            <v xml:space="preserve">Lê Thị </v>
          </cell>
          <cell r="F24" t="str">
            <v>Tâm</v>
          </cell>
          <cell r="G24" t="str">
            <v>CN14H1</v>
          </cell>
          <cell r="H24">
            <v>7.5</v>
          </cell>
          <cell r="I24">
            <v>7.5</v>
          </cell>
          <cell r="J24">
            <v>7.5</v>
          </cell>
        </row>
        <row r="25">
          <cell r="D25">
            <v>1551110614</v>
          </cell>
          <cell r="E25" t="str">
            <v xml:space="preserve">Đỗ Văn </v>
          </cell>
          <cell r="F25" t="str">
            <v>Thành</v>
          </cell>
          <cell r="G25" t="str">
            <v>CN14H1</v>
          </cell>
          <cell r="H25">
            <v>7</v>
          </cell>
          <cell r="I25">
            <v>6</v>
          </cell>
          <cell r="J25">
            <v>7</v>
          </cell>
        </row>
        <row r="26">
          <cell r="D26">
            <v>1551110615</v>
          </cell>
          <cell r="E26" t="str">
            <v xml:space="preserve">Hoàng Văn </v>
          </cell>
          <cell r="F26" t="str">
            <v>Tiến</v>
          </cell>
          <cell r="G26" t="str">
            <v>CN14H1</v>
          </cell>
          <cell r="H26">
            <v>7</v>
          </cell>
          <cell r="I26">
            <v>7.5</v>
          </cell>
          <cell r="J26">
            <v>7</v>
          </cell>
        </row>
        <row r="27">
          <cell r="D27">
            <v>1451110735</v>
          </cell>
          <cell r="E27" t="str">
            <v xml:space="preserve">Vũ  Quang </v>
          </cell>
          <cell r="F27" t="str">
            <v>Trung</v>
          </cell>
          <cell r="G27" t="str">
            <v>CN14H1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1131010290</v>
          </cell>
          <cell r="E28" t="str">
            <v>Lại Văn</v>
          </cell>
          <cell r="F28" t="str">
            <v>Tuấn</v>
          </cell>
          <cell r="G28" t="str">
            <v>CN10H4</v>
          </cell>
          <cell r="H28">
            <v>7</v>
          </cell>
          <cell r="I28">
            <v>7.5</v>
          </cell>
          <cell r="J28">
            <v>7</v>
          </cell>
        </row>
        <row r="29">
          <cell r="D29">
            <v>1551110616</v>
          </cell>
          <cell r="E29" t="str">
            <v xml:space="preserve">Nguyễn Anh </v>
          </cell>
          <cell r="F29" t="str">
            <v>Tuấn</v>
          </cell>
          <cell r="G29" t="str">
            <v>CN14H1</v>
          </cell>
          <cell r="H29">
            <v>7.5</v>
          </cell>
          <cell r="I29">
            <v>7.5</v>
          </cell>
          <cell r="J29">
            <v>7.5</v>
          </cell>
        </row>
        <row r="30">
          <cell r="D30">
            <v>1551110617</v>
          </cell>
          <cell r="E30" t="str">
            <v xml:space="preserve">Nguyễn Kim </v>
          </cell>
          <cell r="F30" t="str">
            <v>Vân</v>
          </cell>
          <cell r="G30" t="str">
            <v>CN14H1</v>
          </cell>
          <cell r="H30">
            <v>7</v>
          </cell>
          <cell r="I30">
            <v>6</v>
          </cell>
          <cell r="J30">
            <v>7</v>
          </cell>
        </row>
        <row r="31">
          <cell r="D31">
            <v>1551110618</v>
          </cell>
          <cell r="E31" t="str">
            <v xml:space="preserve">Phạm Hồng </v>
          </cell>
          <cell r="F31" t="str">
            <v>Vân</v>
          </cell>
          <cell r="G31" t="str">
            <v>CN14H1</v>
          </cell>
          <cell r="H31">
            <v>7</v>
          </cell>
          <cell r="I31">
            <v>7.5</v>
          </cell>
          <cell r="J31">
            <v>7</v>
          </cell>
        </row>
        <row r="32">
          <cell r="D32">
            <v>1451110745</v>
          </cell>
          <cell r="E32" t="str">
            <v xml:space="preserve">Nguyễn Anh </v>
          </cell>
          <cell r="F32" t="str">
            <v>Vũ</v>
          </cell>
          <cell r="G32" t="str">
            <v>CN14H1</v>
          </cell>
          <cell r="H32">
            <v>7</v>
          </cell>
          <cell r="I32">
            <v>6</v>
          </cell>
          <cell r="J32">
            <v>7</v>
          </cell>
        </row>
        <row r="33">
          <cell r="D33">
            <v>1551110619</v>
          </cell>
          <cell r="E33" t="str">
            <v xml:space="preserve">Đặng Phúc </v>
          </cell>
          <cell r="F33" t="str">
            <v>Vương</v>
          </cell>
          <cell r="G33" t="str">
            <v>CN13H2</v>
          </cell>
          <cell r="H33">
            <v>7</v>
          </cell>
          <cell r="I33">
            <v>6</v>
          </cell>
          <cell r="J33">
            <v>7</v>
          </cell>
        </row>
        <row r="34">
          <cell r="D34">
            <v>1551110620</v>
          </cell>
          <cell r="E34" t="str">
            <v xml:space="preserve">Nguyễn Như </v>
          </cell>
          <cell r="F34" t="str">
            <v>Ý</v>
          </cell>
          <cell r="G34" t="str">
            <v>CN14H1</v>
          </cell>
          <cell r="H34">
            <v>7.5</v>
          </cell>
          <cell r="I34">
            <v>7.5</v>
          </cell>
          <cell r="J34">
            <v>7.5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Điểm DD. c13H2.L1"/>
    </sheetNames>
    <sheetDataSet>
      <sheetData sheetId="0">
        <row r="8">
          <cell r="D8">
            <v>1551110601</v>
          </cell>
          <cell r="E8" t="str">
            <v>Đào Phương</v>
          </cell>
          <cell r="F8" t="str">
            <v>Anh</v>
          </cell>
          <cell r="G8" t="str">
            <v>NC14H1</v>
          </cell>
          <cell r="J8">
            <v>5.8</v>
          </cell>
        </row>
        <row r="9">
          <cell r="D9">
            <v>1451110702</v>
          </cell>
          <cell r="E9" t="str">
            <v xml:space="preserve">Lê Hoàng </v>
          </cell>
          <cell r="F9" t="str">
            <v>Anh</v>
          </cell>
          <cell r="G9" t="str">
            <v>NC14H1</v>
          </cell>
          <cell r="J9">
            <v>6</v>
          </cell>
        </row>
        <row r="10">
          <cell r="D10">
            <v>1551110602</v>
          </cell>
          <cell r="E10" t="str">
            <v xml:space="preserve">Vũ Bá </v>
          </cell>
          <cell r="F10" t="str">
            <v>Anh</v>
          </cell>
          <cell r="G10" t="str">
            <v>NC14H1</v>
          </cell>
          <cell r="J10">
            <v>4.2</v>
          </cell>
        </row>
        <row r="11">
          <cell r="D11">
            <v>1551110603</v>
          </cell>
          <cell r="E11" t="str">
            <v>Nguyễn Xuân</v>
          </cell>
          <cell r="F11" t="str">
            <v>Cường</v>
          </cell>
          <cell r="G11" t="str">
            <v>NC14H1</v>
          </cell>
          <cell r="J11">
            <v>6</v>
          </cell>
        </row>
        <row r="12">
          <cell r="D12">
            <v>1551110604</v>
          </cell>
          <cell r="E12" t="str">
            <v>Nguyễn tiến</v>
          </cell>
          <cell r="F12" t="str">
            <v>Đạt</v>
          </cell>
          <cell r="G12" t="str">
            <v>NC14H1</v>
          </cell>
          <cell r="J12">
            <v>0</v>
          </cell>
        </row>
        <row r="13">
          <cell r="D13">
            <v>1551110605</v>
          </cell>
          <cell r="E13" t="str">
            <v xml:space="preserve">Hoàng Tuấn </v>
          </cell>
          <cell r="F13" t="str">
            <v>Dũng</v>
          </cell>
          <cell r="G13" t="str">
            <v>NC14H1</v>
          </cell>
          <cell r="J13">
            <v>5</v>
          </cell>
        </row>
        <row r="14">
          <cell r="D14">
            <v>1551110607</v>
          </cell>
          <cell r="E14" t="str">
            <v>Lê Thị</v>
          </cell>
          <cell r="F14" t="str">
            <v>Duyên</v>
          </cell>
          <cell r="G14" t="str">
            <v>NC14H1</v>
          </cell>
          <cell r="J14">
            <v>7</v>
          </cell>
        </row>
        <row r="15">
          <cell r="D15">
            <v>1551110608</v>
          </cell>
          <cell r="E15" t="str">
            <v>Nguyễn Thị Minh</v>
          </cell>
          <cell r="F15" t="str">
            <v>Hà</v>
          </cell>
          <cell r="G15" t="str">
            <v>NC14H1</v>
          </cell>
          <cell r="J15">
            <v>8.4</v>
          </cell>
        </row>
        <row r="16">
          <cell r="D16">
            <v>1551110609</v>
          </cell>
          <cell r="E16" t="str">
            <v>Lê Anh</v>
          </cell>
          <cell r="F16" t="str">
            <v>Hiếu</v>
          </cell>
          <cell r="G16" t="str">
            <v>NC14H1</v>
          </cell>
          <cell r="J16">
            <v>5.2</v>
          </cell>
        </row>
        <row r="17">
          <cell r="D17">
            <v>1551110610</v>
          </cell>
          <cell r="E17" t="str">
            <v>Nguyễn Đức</v>
          </cell>
          <cell r="F17" t="str">
            <v>Huy</v>
          </cell>
          <cell r="G17" t="str">
            <v>NC14H1</v>
          </cell>
          <cell r="J17">
            <v>5.2</v>
          </cell>
        </row>
        <row r="18">
          <cell r="D18">
            <v>1151110611</v>
          </cell>
          <cell r="E18" t="str">
            <v>nguyễn Hữu</v>
          </cell>
          <cell r="F18" t="str">
            <v>Khánh</v>
          </cell>
          <cell r="G18" t="str">
            <v>NC14H1</v>
          </cell>
          <cell r="J18">
            <v>7.4</v>
          </cell>
        </row>
        <row r="19">
          <cell r="D19">
            <v>1331110115</v>
          </cell>
          <cell r="E19" t="str">
            <v>Lê Nguyên</v>
          </cell>
          <cell r="F19" t="str">
            <v>Khôi</v>
          </cell>
          <cell r="G19" t="str">
            <v>NC14H1</v>
          </cell>
          <cell r="J19">
            <v>7.4</v>
          </cell>
        </row>
        <row r="20">
          <cell r="D20">
            <v>1551110612</v>
          </cell>
          <cell r="E20" t="str">
            <v xml:space="preserve">Nguyễn Văn </v>
          </cell>
          <cell r="F20" t="str">
            <v>Linh</v>
          </cell>
          <cell r="G20" t="str">
            <v>NC14H1</v>
          </cell>
          <cell r="J20">
            <v>6.4</v>
          </cell>
        </row>
        <row r="21">
          <cell r="D21">
            <v>1551110613</v>
          </cell>
          <cell r="E21" t="str">
            <v>Lê Thị</v>
          </cell>
          <cell r="F21" t="str">
            <v>Tâm</v>
          </cell>
          <cell r="G21" t="str">
            <v>NC14H1</v>
          </cell>
          <cell r="J21">
            <v>5.4</v>
          </cell>
        </row>
        <row r="22">
          <cell r="D22">
            <v>1551110614</v>
          </cell>
          <cell r="E22" t="str">
            <v xml:space="preserve">Đỗ Văn </v>
          </cell>
          <cell r="F22" t="str">
            <v>Thành</v>
          </cell>
          <cell r="G22" t="str">
            <v>NC14H1</v>
          </cell>
          <cell r="J22">
            <v>6.2</v>
          </cell>
        </row>
        <row r="23">
          <cell r="D23">
            <v>1551110615</v>
          </cell>
          <cell r="E23" t="str">
            <v>Hoàng Văn</v>
          </cell>
          <cell r="F23" t="str">
            <v>Tiến</v>
          </cell>
          <cell r="G23" t="str">
            <v>NC14H1</v>
          </cell>
          <cell r="J23">
            <v>5</v>
          </cell>
        </row>
        <row r="24">
          <cell r="D24">
            <v>1551110616</v>
          </cell>
          <cell r="E24" t="str">
            <v>Nguyễn Anh</v>
          </cell>
          <cell r="F24" t="str">
            <v>Tuấn</v>
          </cell>
          <cell r="G24" t="str">
            <v>NC14H1</v>
          </cell>
          <cell r="J24">
            <v>6</v>
          </cell>
        </row>
        <row r="25">
          <cell r="D25">
            <v>1551110617</v>
          </cell>
          <cell r="E25" t="str">
            <v>Nguyễn Kim</v>
          </cell>
          <cell r="F25" t="str">
            <v>Vân</v>
          </cell>
          <cell r="G25" t="str">
            <v>NC14H1</v>
          </cell>
          <cell r="J25">
            <v>5.6</v>
          </cell>
        </row>
        <row r="26">
          <cell r="D26">
            <v>1551110618</v>
          </cell>
          <cell r="E26" t="str">
            <v xml:space="preserve">Phạm Hồng </v>
          </cell>
          <cell r="F26" t="str">
            <v>Vân</v>
          </cell>
          <cell r="G26" t="str">
            <v>NC14H1</v>
          </cell>
          <cell r="J26">
            <v>0</v>
          </cell>
        </row>
        <row r="27">
          <cell r="D27">
            <v>1451110745</v>
          </cell>
          <cell r="E27" t="str">
            <v>Nguyễn Anh</v>
          </cell>
          <cell r="F27" t="str">
            <v>Vũ</v>
          </cell>
          <cell r="G27" t="str">
            <v>NC14H1</v>
          </cell>
          <cell r="J27">
            <v>6.2</v>
          </cell>
        </row>
        <row r="28">
          <cell r="D28">
            <v>1551110619</v>
          </cell>
          <cell r="E28" t="str">
            <v xml:space="preserve">Đặng Phúc </v>
          </cell>
          <cell r="F28" t="str">
            <v>Vương</v>
          </cell>
          <cell r="G28" t="str">
            <v>NC14H1</v>
          </cell>
          <cell r="J28">
            <v>6</v>
          </cell>
        </row>
        <row r="29">
          <cell r="D29">
            <v>1551110620</v>
          </cell>
          <cell r="E29" t="str">
            <v>Nguyễn Như</v>
          </cell>
          <cell r="F29" t="str">
            <v>ý</v>
          </cell>
          <cell r="G29" t="str">
            <v>NC14H1</v>
          </cell>
          <cell r="J29">
            <v>6.4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1"/>
  <sheetViews>
    <sheetView tabSelected="1" workbookViewId="0">
      <pane xSplit="5" ySplit="5" topLeftCell="AK6" activePane="bottomRight" state="frozen"/>
      <selection pane="topRight" activeCell="E1" sqref="E1"/>
      <selection pane="bottomLeft" activeCell="A6" sqref="A6"/>
      <selection pane="bottomRight" activeCell="D1" sqref="D1"/>
    </sheetView>
  </sheetViews>
  <sheetFormatPr defaultRowHeight="15" x14ac:dyDescent="0.25"/>
  <cols>
    <col min="1" max="1" width="4" customWidth="1"/>
    <col min="2" max="2" width="7.140625" hidden="1" customWidth="1"/>
    <col min="3" max="3" width="10.85546875" customWidth="1"/>
    <col min="4" max="4" width="14.42578125" bestFit="1" customWidth="1"/>
    <col min="5" max="5" width="6.140625" bestFit="1" customWidth="1"/>
    <col min="6" max="6" width="11.42578125" customWidth="1"/>
    <col min="7" max="7" width="22" bestFit="1" customWidth="1"/>
    <col min="8" max="8" width="6.85546875" bestFit="1" customWidth="1"/>
    <col min="9" max="27" width="3.5703125" bestFit="1" customWidth="1"/>
    <col min="28" max="29" width="5.7109375" bestFit="1" customWidth="1"/>
    <col min="30" max="35" width="3.5703125" bestFit="1" customWidth="1"/>
    <col min="36" max="37" width="5.7109375" bestFit="1" customWidth="1"/>
    <col min="38" max="39" width="3.5703125" bestFit="1" customWidth="1"/>
    <col min="40" max="40" width="5.7109375" bestFit="1" customWidth="1"/>
    <col min="41" max="42" width="3.5703125" bestFit="1" customWidth="1"/>
    <col min="43" max="43" width="5.7109375" bestFit="1" customWidth="1"/>
    <col min="44" max="46" width="3.5703125" bestFit="1" customWidth="1"/>
    <col min="47" max="49" width="5.7109375" bestFit="1" customWidth="1"/>
    <col min="50" max="50" width="3.5703125" bestFit="1" customWidth="1"/>
    <col min="51" max="51" width="5.7109375" bestFit="1" customWidth="1"/>
    <col min="52" max="53" width="3.5703125" bestFit="1" customWidth="1"/>
    <col min="54" max="55" width="5.7109375" bestFit="1" customWidth="1"/>
    <col min="56" max="56" width="3.5703125" bestFit="1" customWidth="1"/>
    <col min="57" max="59" width="5.7109375" bestFit="1" customWidth="1"/>
    <col min="60" max="61" width="5.7109375" customWidth="1"/>
    <col min="62" max="62" width="4.5703125" bestFit="1" customWidth="1"/>
    <col min="63" max="66" width="3.28515625" hidden="1" customWidth="1"/>
    <col min="67" max="67" width="4.7109375" customWidth="1"/>
    <col min="68" max="68" width="13.42578125" customWidth="1"/>
    <col min="69" max="69" width="3.85546875" hidden="1" customWidth="1"/>
    <col min="70" max="70" width="8" customWidth="1"/>
    <col min="71" max="71" width="6.85546875" hidden="1" customWidth="1"/>
  </cols>
  <sheetData>
    <row r="1" spans="1:68" x14ac:dyDescent="0.25">
      <c r="D1" t="s">
        <v>161</v>
      </c>
    </row>
    <row r="3" spans="1:68" s="5" customFormat="1" ht="137.25" customHeight="1" x14ac:dyDescent="0.25">
      <c r="A3" s="3" t="s">
        <v>89</v>
      </c>
      <c r="B3" s="3" t="s">
        <v>89</v>
      </c>
      <c r="C3" s="3"/>
      <c r="D3" s="3" t="s">
        <v>90</v>
      </c>
      <c r="E3" s="3"/>
      <c r="F3" s="3" t="s">
        <v>91</v>
      </c>
      <c r="G3" s="3" t="s">
        <v>92</v>
      </c>
      <c r="H3" s="16" t="s">
        <v>93</v>
      </c>
      <c r="I3" s="16" t="s">
        <v>94</v>
      </c>
      <c r="J3" s="16" t="s">
        <v>95</v>
      </c>
      <c r="K3" s="16" t="s">
        <v>96</v>
      </c>
      <c r="L3" s="16" t="s">
        <v>97</v>
      </c>
      <c r="M3" s="16" t="s">
        <v>98</v>
      </c>
      <c r="N3" s="16" t="s">
        <v>99</v>
      </c>
      <c r="O3" s="16" t="s">
        <v>100</v>
      </c>
      <c r="P3" s="16" t="s">
        <v>101</v>
      </c>
      <c r="Q3" s="16" t="s">
        <v>102</v>
      </c>
      <c r="R3" s="16" t="s">
        <v>103</v>
      </c>
      <c r="S3" s="16" t="s">
        <v>104</v>
      </c>
      <c r="T3" s="16" t="s">
        <v>106</v>
      </c>
      <c r="U3" s="16" t="s">
        <v>107</v>
      </c>
      <c r="V3" s="16" t="s">
        <v>108</v>
      </c>
      <c r="W3" s="16" t="s">
        <v>109</v>
      </c>
      <c r="X3" s="16" t="s">
        <v>111</v>
      </c>
      <c r="Y3" s="16" t="s">
        <v>112</v>
      </c>
      <c r="Z3" s="16" t="s">
        <v>113</v>
      </c>
      <c r="AA3" s="16" t="s">
        <v>114</v>
      </c>
      <c r="AB3" s="16" t="s">
        <v>115</v>
      </c>
      <c r="AC3" s="16" t="s">
        <v>116</v>
      </c>
      <c r="AD3" s="16" t="s">
        <v>117</v>
      </c>
      <c r="AE3" s="16" t="s">
        <v>129</v>
      </c>
      <c r="AF3" s="16" t="s">
        <v>130</v>
      </c>
      <c r="AG3" s="16" t="s">
        <v>131</v>
      </c>
      <c r="AH3" s="16" t="s">
        <v>132</v>
      </c>
      <c r="AI3" s="16" t="s">
        <v>133</v>
      </c>
      <c r="AJ3" s="16" t="s">
        <v>134</v>
      </c>
      <c r="AK3" s="16" t="s">
        <v>135</v>
      </c>
      <c r="AL3" s="16" t="s">
        <v>136</v>
      </c>
      <c r="AM3" s="16" t="s">
        <v>137</v>
      </c>
      <c r="AN3" s="16" t="s">
        <v>138</v>
      </c>
      <c r="AO3" s="16" t="s">
        <v>118</v>
      </c>
      <c r="AP3" s="16" t="s">
        <v>119</v>
      </c>
      <c r="AQ3" s="16" t="s">
        <v>120</v>
      </c>
      <c r="AR3" s="16" t="s">
        <v>110</v>
      </c>
      <c r="AS3" s="16" t="s">
        <v>105</v>
      </c>
      <c r="AT3" s="16" t="s">
        <v>123</v>
      </c>
      <c r="AU3" s="16" t="s">
        <v>124</v>
      </c>
      <c r="AV3" s="16" t="s">
        <v>125</v>
      </c>
      <c r="AW3" s="16" t="s">
        <v>126</v>
      </c>
      <c r="AX3" s="16" t="s">
        <v>127</v>
      </c>
      <c r="AY3" s="16" t="s">
        <v>128</v>
      </c>
      <c r="AZ3" s="16" t="s">
        <v>121</v>
      </c>
      <c r="BA3" s="16" t="s">
        <v>122</v>
      </c>
      <c r="BB3" s="16" t="s">
        <v>139</v>
      </c>
      <c r="BC3" s="16" t="s">
        <v>140</v>
      </c>
      <c r="BD3" s="16" t="s">
        <v>141</v>
      </c>
      <c r="BE3" s="16" t="s">
        <v>142</v>
      </c>
      <c r="BF3" s="16" t="s">
        <v>143</v>
      </c>
      <c r="BG3" s="16" t="s">
        <v>144</v>
      </c>
      <c r="BH3" s="17" t="s">
        <v>152</v>
      </c>
      <c r="BI3" s="18" t="s">
        <v>153</v>
      </c>
      <c r="BJ3" s="4" t="s">
        <v>145</v>
      </c>
      <c r="BK3" s="4" t="s">
        <v>146</v>
      </c>
      <c r="BL3" s="4" t="s">
        <v>147</v>
      </c>
      <c r="BM3" s="4" t="s">
        <v>148</v>
      </c>
      <c r="BN3" s="4" t="s">
        <v>149</v>
      </c>
      <c r="BO3" s="4" t="s">
        <v>160</v>
      </c>
      <c r="BP3" s="4" t="s">
        <v>159</v>
      </c>
    </row>
    <row r="4" spans="1:68" s="8" customFormat="1" ht="12.75" x14ac:dyDescent="0.25">
      <c r="A4" s="6" t="s">
        <v>150</v>
      </c>
      <c r="B4" s="6" t="s">
        <v>150</v>
      </c>
      <c r="C4" s="6" t="s">
        <v>150</v>
      </c>
      <c r="D4" s="6" t="s">
        <v>150</v>
      </c>
      <c r="E4" s="6" t="s">
        <v>150</v>
      </c>
      <c r="F4" s="6" t="s">
        <v>150</v>
      </c>
      <c r="G4" s="6" t="s">
        <v>150</v>
      </c>
      <c r="H4" s="6" t="s">
        <v>150</v>
      </c>
      <c r="I4" s="6" t="s">
        <v>150</v>
      </c>
      <c r="J4" s="6" t="s">
        <v>150</v>
      </c>
      <c r="K4" s="6"/>
      <c r="L4" s="6" t="s">
        <v>150</v>
      </c>
      <c r="M4" s="6"/>
      <c r="N4" s="6"/>
      <c r="O4" s="6" t="s">
        <v>150</v>
      </c>
      <c r="P4" s="6" t="s">
        <v>150</v>
      </c>
      <c r="Q4" s="6" t="s">
        <v>150</v>
      </c>
      <c r="R4" s="6" t="s">
        <v>150</v>
      </c>
      <c r="S4" s="6" t="s">
        <v>150</v>
      </c>
      <c r="T4" s="6" t="s">
        <v>150</v>
      </c>
      <c r="U4" s="6" t="s">
        <v>150</v>
      </c>
      <c r="V4" s="6" t="s">
        <v>150</v>
      </c>
      <c r="W4" s="6" t="s">
        <v>150</v>
      </c>
      <c r="X4" s="6" t="s">
        <v>150</v>
      </c>
      <c r="Y4" s="7" t="s">
        <v>150</v>
      </c>
      <c r="Z4" s="7" t="s">
        <v>150</v>
      </c>
      <c r="AA4" s="6" t="s">
        <v>150</v>
      </c>
      <c r="AB4" s="7" t="s">
        <v>150</v>
      </c>
      <c r="AC4" s="7" t="s">
        <v>150</v>
      </c>
      <c r="AD4" s="7" t="s">
        <v>150</v>
      </c>
      <c r="AE4" s="6" t="s">
        <v>150</v>
      </c>
      <c r="AF4" s="6" t="s">
        <v>150</v>
      </c>
      <c r="AG4" s="6" t="s">
        <v>150</v>
      </c>
      <c r="AH4" s="6" t="s">
        <v>150</v>
      </c>
      <c r="AI4" s="6" t="s">
        <v>150</v>
      </c>
      <c r="AJ4" s="6" t="s">
        <v>150</v>
      </c>
      <c r="AK4" s="6" t="s">
        <v>150</v>
      </c>
      <c r="AL4" s="6" t="s">
        <v>150</v>
      </c>
      <c r="AM4" s="6" t="s">
        <v>150</v>
      </c>
      <c r="AN4" s="6" t="s">
        <v>150</v>
      </c>
      <c r="AO4" s="6" t="s">
        <v>150</v>
      </c>
      <c r="AP4" s="6" t="s">
        <v>150</v>
      </c>
      <c r="AQ4" s="6" t="s">
        <v>150</v>
      </c>
      <c r="AR4" s="6" t="s">
        <v>150</v>
      </c>
      <c r="AS4" s="15" t="s">
        <v>150</v>
      </c>
      <c r="AT4" s="6" t="s">
        <v>150</v>
      </c>
      <c r="AU4" s="6" t="s">
        <v>150</v>
      </c>
      <c r="AV4" s="7" t="s">
        <v>150</v>
      </c>
      <c r="AW4" s="7" t="s">
        <v>150</v>
      </c>
      <c r="AX4" s="7" t="s">
        <v>150</v>
      </c>
      <c r="AY4" s="6" t="s">
        <v>150</v>
      </c>
      <c r="AZ4" s="6" t="s">
        <v>150</v>
      </c>
      <c r="BA4" s="6" t="s">
        <v>150</v>
      </c>
      <c r="BB4" s="6" t="s">
        <v>150</v>
      </c>
      <c r="BC4" s="6" t="s">
        <v>150</v>
      </c>
      <c r="BD4" s="6" t="s">
        <v>150</v>
      </c>
      <c r="BE4" s="6" t="s">
        <v>150</v>
      </c>
      <c r="BF4" s="6" t="s">
        <v>150</v>
      </c>
      <c r="BG4" s="6" t="s">
        <v>150</v>
      </c>
      <c r="BH4" s="18" t="s">
        <v>150</v>
      </c>
      <c r="BI4" s="18" t="s">
        <v>150</v>
      </c>
      <c r="BJ4" s="6" t="s">
        <v>150</v>
      </c>
      <c r="BK4" s="6" t="s">
        <v>150</v>
      </c>
      <c r="BL4" s="6" t="s">
        <v>150</v>
      </c>
      <c r="BM4" s="6" t="s">
        <v>150</v>
      </c>
      <c r="BN4" s="6" t="s">
        <v>150</v>
      </c>
      <c r="BO4" s="6"/>
      <c r="BP4" s="6" t="s">
        <v>150</v>
      </c>
    </row>
    <row r="5" spans="1:68" s="8" customFormat="1" ht="26.25" customHeight="1" x14ac:dyDescent="0.25">
      <c r="A5" s="6"/>
      <c r="B5" s="6"/>
      <c r="C5" s="6"/>
      <c r="D5" s="6"/>
      <c r="E5" s="6"/>
      <c r="F5" s="6"/>
      <c r="G5" s="6"/>
      <c r="H5" s="6"/>
      <c r="I5" s="6">
        <v>3</v>
      </c>
      <c r="J5" s="6">
        <v>3</v>
      </c>
      <c r="K5" s="6">
        <v>2</v>
      </c>
      <c r="L5" s="6">
        <v>1</v>
      </c>
      <c r="M5" s="6">
        <v>1</v>
      </c>
      <c r="N5" s="6">
        <v>5</v>
      </c>
      <c r="O5" s="6">
        <v>5</v>
      </c>
      <c r="P5" s="9">
        <v>4</v>
      </c>
      <c r="Q5" s="6">
        <v>4</v>
      </c>
      <c r="R5" s="6">
        <v>4</v>
      </c>
      <c r="S5" s="6">
        <v>3</v>
      </c>
      <c r="T5" s="6">
        <v>4</v>
      </c>
      <c r="U5" s="6">
        <v>4</v>
      </c>
      <c r="V5" s="6">
        <v>2</v>
      </c>
      <c r="W5" s="6">
        <v>3</v>
      </c>
      <c r="X5" s="7"/>
      <c r="Y5" s="7"/>
      <c r="Z5" s="6">
        <v>4</v>
      </c>
      <c r="AA5" s="7"/>
      <c r="AB5" s="10"/>
      <c r="AC5" s="10"/>
      <c r="AD5" s="6">
        <v>6</v>
      </c>
      <c r="AE5" s="11">
        <v>3</v>
      </c>
      <c r="AF5" s="11">
        <v>4</v>
      </c>
      <c r="AG5" s="11">
        <v>3</v>
      </c>
      <c r="AH5" s="11">
        <v>4</v>
      </c>
      <c r="AI5" s="11">
        <v>6</v>
      </c>
      <c r="AJ5" s="11">
        <v>3</v>
      </c>
      <c r="AK5" s="11">
        <v>2</v>
      </c>
      <c r="AL5" s="11">
        <v>3</v>
      </c>
      <c r="AM5" s="11">
        <v>2</v>
      </c>
      <c r="AN5" s="11">
        <v>7</v>
      </c>
      <c r="AO5" s="11">
        <v>3</v>
      </c>
      <c r="AP5" s="11">
        <v>4</v>
      </c>
      <c r="AQ5" s="11">
        <v>4</v>
      </c>
      <c r="AR5" s="11">
        <v>4</v>
      </c>
      <c r="AS5" s="11">
        <v>3</v>
      </c>
      <c r="AT5" s="11">
        <v>3</v>
      </c>
      <c r="AU5" s="10"/>
      <c r="AV5" s="10"/>
      <c r="AW5" s="10"/>
      <c r="AX5" s="11">
        <v>7</v>
      </c>
      <c r="AY5" s="11">
        <v>5</v>
      </c>
      <c r="AZ5" s="11">
        <v>5</v>
      </c>
      <c r="BA5" s="11">
        <v>4</v>
      </c>
      <c r="BB5" s="11">
        <v>3</v>
      </c>
      <c r="BC5" s="11">
        <v>3</v>
      </c>
      <c r="BD5" s="11">
        <v>3</v>
      </c>
      <c r="BE5" s="11">
        <v>5</v>
      </c>
      <c r="BF5" s="11">
        <v>4</v>
      </c>
      <c r="BG5" s="11">
        <v>5</v>
      </c>
      <c r="BH5" s="19">
        <v>4</v>
      </c>
      <c r="BI5" s="19">
        <v>12</v>
      </c>
      <c r="BJ5" s="13">
        <f>SUM(I5:BI5)</f>
        <v>176</v>
      </c>
      <c r="BK5" s="6"/>
      <c r="BL5" s="6">
        <v>1</v>
      </c>
      <c r="BM5" s="6">
        <v>2</v>
      </c>
      <c r="BN5" s="14"/>
      <c r="BO5" s="14"/>
      <c r="BP5" s="14"/>
    </row>
    <row r="6" spans="1:68" x14ac:dyDescent="0.25">
      <c r="A6" s="21">
        <v>1</v>
      </c>
      <c r="B6" s="21">
        <v>1</v>
      </c>
      <c r="C6" s="22">
        <v>1551110601</v>
      </c>
      <c r="D6" s="23" t="s">
        <v>0</v>
      </c>
      <c r="E6" s="23" t="s">
        <v>1</v>
      </c>
      <c r="F6" s="24" t="s">
        <v>2</v>
      </c>
      <c r="G6" s="23" t="s">
        <v>3</v>
      </c>
      <c r="H6" s="21" t="s">
        <v>151</v>
      </c>
      <c r="I6" s="12">
        <v>6.4</v>
      </c>
      <c r="J6" s="12">
        <v>6</v>
      </c>
      <c r="K6" s="12">
        <v>8</v>
      </c>
      <c r="L6" s="12">
        <v>5</v>
      </c>
      <c r="M6" s="12">
        <v>5.2</v>
      </c>
      <c r="N6" s="12">
        <v>6.6</v>
      </c>
      <c r="O6" s="12">
        <v>6</v>
      </c>
      <c r="P6" s="12">
        <v>6.4</v>
      </c>
      <c r="Q6" s="12">
        <v>6.6</v>
      </c>
      <c r="R6" s="12">
        <v>5.8</v>
      </c>
      <c r="S6" s="12">
        <v>5</v>
      </c>
      <c r="T6" s="12">
        <v>6.4</v>
      </c>
      <c r="U6" s="12">
        <v>6.6</v>
      </c>
      <c r="V6" s="12">
        <v>7</v>
      </c>
      <c r="W6" s="12">
        <v>6.6</v>
      </c>
      <c r="X6" s="12">
        <v>5.0999999999999996</v>
      </c>
      <c r="Y6" s="12">
        <v>6</v>
      </c>
      <c r="Z6" s="12">
        <f>(X6+Y6)/2</f>
        <v>5.55</v>
      </c>
      <c r="AA6" s="12">
        <v>6</v>
      </c>
      <c r="AB6" s="12">
        <v>5.5</v>
      </c>
      <c r="AC6" s="12">
        <v>5</v>
      </c>
      <c r="AD6" s="12">
        <f>(AA6+AB6+AC6)/3</f>
        <v>5.5</v>
      </c>
      <c r="AE6" s="12">
        <v>7.4</v>
      </c>
      <c r="AF6" s="12">
        <v>5</v>
      </c>
      <c r="AG6" s="12">
        <v>7.6</v>
      </c>
      <c r="AH6" s="12">
        <v>6.7</v>
      </c>
      <c r="AI6" s="12">
        <v>6</v>
      </c>
      <c r="AJ6" s="12">
        <v>7</v>
      </c>
      <c r="AK6" s="12">
        <v>6.2</v>
      </c>
      <c r="AL6" s="12">
        <v>6</v>
      </c>
      <c r="AM6" s="12">
        <v>5</v>
      </c>
      <c r="AN6" s="12">
        <v>7</v>
      </c>
      <c r="AO6" s="12">
        <v>6.3</v>
      </c>
      <c r="AP6" s="12">
        <v>5</v>
      </c>
      <c r="AQ6" s="12">
        <v>6.6</v>
      </c>
      <c r="AR6" s="12">
        <v>6</v>
      </c>
      <c r="AS6" s="12">
        <v>5.6</v>
      </c>
      <c r="AT6" s="12">
        <f>VLOOKUP(C6,'[1]Mau BCD'!$D$8:$J$34,7,0)</f>
        <v>7</v>
      </c>
      <c r="AU6" s="12">
        <v>6.2</v>
      </c>
      <c r="AV6" s="12">
        <v>6.3</v>
      </c>
      <c r="AW6" s="12">
        <v>7</v>
      </c>
      <c r="AX6" s="12">
        <f>(AU6+AV6+AW6)/3</f>
        <v>6.5</v>
      </c>
      <c r="AY6" s="12">
        <f>VLOOKUP(C6,'[2]Điểm DD. c13H2.L1'!$D$8:$J$29,7,0)</f>
        <v>5.8</v>
      </c>
      <c r="AZ6" s="12">
        <v>6.6</v>
      </c>
      <c r="BA6" s="12">
        <v>5.0999999999999996</v>
      </c>
      <c r="BB6" s="12">
        <v>8</v>
      </c>
      <c r="BC6" s="12">
        <v>8</v>
      </c>
      <c r="BD6" s="12">
        <v>5</v>
      </c>
      <c r="BE6" s="12">
        <v>8</v>
      </c>
      <c r="BF6" s="12">
        <v>8</v>
      </c>
      <c r="BG6" s="12">
        <v>7</v>
      </c>
      <c r="BH6" s="12">
        <v>6.6</v>
      </c>
      <c r="BI6" s="12">
        <v>7</v>
      </c>
      <c r="BJ6" s="20">
        <f>SUMPRODUCT(I6:BI6,$I$5:$BI$5)/$BJ$5</f>
        <v>6.4272727272727259</v>
      </c>
      <c r="BK6" s="12"/>
      <c r="BL6" s="12"/>
      <c r="BM6" s="12"/>
      <c r="BN6" s="12"/>
      <c r="BO6" s="51">
        <f>SUMIF(I6:BI6,"&lt;5",$I$5:$BI$5)</f>
        <v>0</v>
      </c>
      <c r="BP6" s="49" t="s">
        <v>163</v>
      </c>
    </row>
    <row r="7" spans="1:68" x14ac:dyDescent="0.25">
      <c r="A7" s="21">
        <f>A6+1</f>
        <v>2</v>
      </c>
      <c r="B7" s="21">
        <v>2</v>
      </c>
      <c r="C7" s="25">
        <v>1551110602</v>
      </c>
      <c r="D7" s="26" t="s">
        <v>4</v>
      </c>
      <c r="E7" s="26" t="s">
        <v>1</v>
      </c>
      <c r="F7" s="24" t="s">
        <v>5</v>
      </c>
      <c r="G7" s="23" t="s">
        <v>6</v>
      </c>
      <c r="H7" s="21" t="s">
        <v>80</v>
      </c>
      <c r="I7" s="12">
        <v>8</v>
      </c>
      <c r="J7" s="12">
        <v>8</v>
      </c>
      <c r="K7" s="12">
        <v>7</v>
      </c>
      <c r="L7" s="12">
        <v>5</v>
      </c>
      <c r="M7" s="12">
        <v>5.2</v>
      </c>
      <c r="N7" s="12">
        <v>7.6</v>
      </c>
      <c r="O7" s="12">
        <v>6</v>
      </c>
      <c r="P7" s="12">
        <v>5.6</v>
      </c>
      <c r="Q7" s="12">
        <v>5.4</v>
      </c>
      <c r="R7" s="12">
        <v>7.7</v>
      </c>
      <c r="S7" s="12">
        <v>5.6</v>
      </c>
      <c r="T7" s="12">
        <v>7.4</v>
      </c>
      <c r="U7" s="12">
        <v>6.3</v>
      </c>
      <c r="V7" s="12">
        <v>7</v>
      </c>
      <c r="W7" s="12">
        <v>6</v>
      </c>
      <c r="X7" s="12">
        <v>5.5</v>
      </c>
      <c r="Y7" s="12">
        <v>7</v>
      </c>
      <c r="Z7" s="12">
        <f t="shared" ref="Z7:Z31" si="0">(X7+Y7)/2</f>
        <v>6.25</v>
      </c>
      <c r="AA7" s="12">
        <v>6</v>
      </c>
      <c r="AB7" s="12">
        <v>5.3</v>
      </c>
      <c r="AC7" s="12">
        <v>7</v>
      </c>
      <c r="AD7" s="12">
        <f t="shared" ref="AD7:AD31" si="1">(AA7+AB7+AC7)/3</f>
        <v>6.1000000000000005</v>
      </c>
      <c r="AE7" s="12">
        <v>5.6</v>
      </c>
      <c r="AF7" s="12">
        <v>5</v>
      </c>
      <c r="AG7" s="12">
        <v>5</v>
      </c>
      <c r="AH7" s="12">
        <v>5.0999999999999996</v>
      </c>
      <c r="AI7" s="12">
        <v>5.6</v>
      </c>
      <c r="AJ7" s="12">
        <v>5.5</v>
      </c>
      <c r="AK7" s="12">
        <v>6</v>
      </c>
      <c r="AL7" s="12">
        <v>5.8</v>
      </c>
      <c r="AM7" s="12">
        <v>6</v>
      </c>
      <c r="AN7" s="12">
        <v>7.1</v>
      </c>
      <c r="AO7" s="12">
        <v>6</v>
      </c>
      <c r="AP7" s="12">
        <v>5.4</v>
      </c>
      <c r="AQ7" s="12">
        <v>6</v>
      </c>
      <c r="AR7" s="12">
        <v>6</v>
      </c>
      <c r="AS7" s="12">
        <v>5.6</v>
      </c>
      <c r="AT7" s="12">
        <f>VLOOKUP(C7,'[1]Mau BCD'!$D$8:$J$34,7,0)</f>
        <v>7.5</v>
      </c>
      <c r="AU7" s="12">
        <v>6.8</v>
      </c>
      <c r="AV7" s="12">
        <v>6.5</v>
      </c>
      <c r="AW7" s="12">
        <v>6</v>
      </c>
      <c r="AX7" s="12">
        <f t="shared" ref="AX7:AY31" si="2">(AU7+AV7+AW7)/3</f>
        <v>6.4333333333333336</v>
      </c>
      <c r="AY7" s="12">
        <v>5.2</v>
      </c>
      <c r="AZ7" s="12">
        <v>6.2</v>
      </c>
      <c r="BA7" s="12">
        <v>5</v>
      </c>
      <c r="BB7" s="12">
        <v>9</v>
      </c>
      <c r="BC7" s="12">
        <v>8</v>
      </c>
      <c r="BD7" s="12">
        <v>5.6</v>
      </c>
      <c r="BE7" s="12">
        <v>9</v>
      </c>
      <c r="BF7" s="12">
        <v>8</v>
      </c>
      <c r="BG7" s="12">
        <v>7</v>
      </c>
      <c r="BH7" s="12">
        <v>6</v>
      </c>
      <c r="BI7" s="12">
        <v>6</v>
      </c>
      <c r="BJ7" s="20">
        <f t="shared" ref="BJ7:BJ31" si="3">SUMPRODUCT(I7:BI7,$I$5:$BI$5)/$BJ$5</f>
        <v>6.3541666666666661</v>
      </c>
      <c r="BK7" s="12"/>
      <c r="BL7" s="12"/>
      <c r="BM7" s="12"/>
      <c r="BN7" s="12"/>
      <c r="BO7" s="51">
        <f t="shared" ref="BO7:BO26" si="4">SUMIF(I7:BI7,"&lt;5",$I$5:$BI$5)</f>
        <v>0</v>
      </c>
      <c r="BP7" s="49" t="s">
        <v>163</v>
      </c>
    </row>
    <row r="8" spans="1:68" x14ac:dyDescent="0.25">
      <c r="A8" s="21">
        <f t="shared" ref="A8:A31" si="5">A7+1</f>
        <v>3</v>
      </c>
      <c r="B8" s="21">
        <v>3</v>
      </c>
      <c r="C8" s="22">
        <v>1551110603</v>
      </c>
      <c r="D8" s="23" t="s">
        <v>7</v>
      </c>
      <c r="E8" s="23" t="s">
        <v>8</v>
      </c>
      <c r="F8" s="24" t="s">
        <v>9</v>
      </c>
      <c r="G8" s="23" t="s">
        <v>10</v>
      </c>
      <c r="H8" s="21" t="s">
        <v>80</v>
      </c>
      <c r="I8" s="12">
        <v>6.4</v>
      </c>
      <c r="J8" s="12">
        <v>5</v>
      </c>
      <c r="K8" s="12">
        <v>6.5</v>
      </c>
      <c r="L8" s="12">
        <v>6</v>
      </c>
      <c r="M8" s="12">
        <v>5.6</v>
      </c>
      <c r="N8" s="12">
        <v>7.6</v>
      </c>
      <c r="O8" s="12">
        <v>6</v>
      </c>
      <c r="P8" s="12">
        <v>5.4</v>
      </c>
      <c r="Q8" s="12">
        <v>6</v>
      </c>
      <c r="R8" s="12">
        <v>5.8</v>
      </c>
      <c r="S8" s="12">
        <v>5</v>
      </c>
      <c r="T8" s="12">
        <v>6.4</v>
      </c>
      <c r="U8" s="12">
        <v>5.9</v>
      </c>
      <c r="V8" s="12">
        <v>7</v>
      </c>
      <c r="W8" s="12">
        <v>6.4</v>
      </c>
      <c r="X8" s="12">
        <v>5</v>
      </c>
      <c r="Y8" s="12">
        <v>6</v>
      </c>
      <c r="Z8" s="12">
        <f t="shared" si="0"/>
        <v>5.5</v>
      </c>
      <c r="AA8" s="12">
        <v>6</v>
      </c>
      <c r="AB8" s="12">
        <v>5.5</v>
      </c>
      <c r="AC8" s="12">
        <v>7</v>
      </c>
      <c r="AD8" s="12">
        <f t="shared" si="1"/>
        <v>6.166666666666667</v>
      </c>
      <c r="AE8" s="12">
        <v>6</v>
      </c>
      <c r="AF8" s="12">
        <v>5</v>
      </c>
      <c r="AG8" s="12">
        <v>6.6</v>
      </c>
      <c r="AH8" s="12">
        <v>6.3</v>
      </c>
      <c r="AI8" s="12">
        <v>5.6</v>
      </c>
      <c r="AJ8" s="12">
        <v>7</v>
      </c>
      <c r="AK8" s="12">
        <v>5.6</v>
      </c>
      <c r="AL8" s="12">
        <v>5.8</v>
      </c>
      <c r="AM8" s="12">
        <v>5</v>
      </c>
      <c r="AN8" s="12">
        <v>7</v>
      </c>
      <c r="AO8" s="12">
        <v>6</v>
      </c>
      <c r="AP8" s="12">
        <v>5.4</v>
      </c>
      <c r="AQ8" s="12">
        <v>6.4</v>
      </c>
      <c r="AR8" s="12">
        <v>6</v>
      </c>
      <c r="AS8" s="12">
        <v>5.8</v>
      </c>
      <c r="AT8" s="12">
        <f>VLOOKUP(C8,'[1]Mau BCD'!$D$8:$J$34,7,0)</f>
        <v>7</v>
      </c>
      <c r="AU8" s="12">
        <v>6.2</v>
      </c>
      <c r="AV8" s="12">
        <v>6</v>
      </c>
      <c r="AW8" s="12">
        <v>5.8</v>
      </c>
      <c r="AX8" s="12">
        <f t="shared" si="2"/>
        <v>6</v>
      </c>
      <c r="AY8" s="12">
        <f>VLOOKUP(C8,'[2]Điểm DD. c13H2.L1'!$D$8:$J$29,7,0)</f>
        <v>6</v>
      </c>
      <c r="AZ8" s="12">
        <v>6.2</v>
      </c>
      <c r="BA8" s="12">
        <v>5.3</v>
      </c>
      <c r="BB8" s="12">
        <v>8</v>
      </c>
      <c r="BC8" s="12">
        <v>7</v>
      </c>
      <c r="BD8" s="12">
        <v>6.2</v>
      </c>
      <c r="BE8" s="12">
        <v>6</v>
      </c>
      <c r="BF8" s="12">
        <v>7</v>
      </c>
      <c r="BG8" s="12">
        <v>8</v>
      </c>
      <c r="BH8" s="12">
        <v>7</v>
      </c>
      <c r="BI8" s="12">
        <v>8.5</v>
      </c>
      <c r="BJ8" s="20">
        <f t="shared" si="3"/>
        <v>6.3670454545454556</v>
      </c>
      <c r="BK8" s="12"/>
      <c r="BL8" s="12"/>
      <c r="BM8" s="12"/>
      <c r="BN8" s="12"/>
      <c r="BO8" s="51">
        <f t="shared" si="4"/>
        <v>0</v>
      </c>
      <c r="BP8" s="49" t="s">
        <v>163</v>
      </c>
    </row>
    <row r="9" spans="1:68" x14ac:dyDescent="0.25">
      <c r="A9" s="21">
        <f t="shared" si="5"/>
        <v>4</v>
      </c>
      <c r="B9" s="21">
        <v>7</v>
      </c>
      <c r="C9" s="22">
        <v>1551110607</v>
      </c>
      <c r="D9" s="23" t="s">
        <v>23</v>
      </c>
      <c r="E9" s="23" t="s">
        <v>24</v>
      </c>
      <c r="F9" s="24" t="s">
        <v>25</v>
      </c>
      <c r="G9" s="23" t="s">
        <v>26</v>
      </c>
      <c r="H9" s="21" t="s">
        <v>80</v>
      </c>
      <c r="I9" s="12">
        <v>7.4</v>
      </c>
      <c r="J9" s="12">
        <v>8.5</v>
      </c>
      <c r="K9" s="12">
        <v>8</v>
      </c>
      <c r="L9" s="12">
        <v>6</v>
      </c>
      <c r="M9" s="12">
        <v>5.2</v>
      </c>
      <c r="N9" s="12">
        <v>7.6</v>
      </c>
      <c r="O9" s="12">
        <v>7</v>
      </c>
      <c r="P9" s="12">
        <v>7</v>
      </c>
      <c r="Q9" s="12">
        <v>6.4</v>
      </c>
      <c r="R9" s="12">
        <v>7.6</v>
      </c>
      <c r="S9" s="12">
        <v>7.2</v>
      </c>
      <c r="T9" s="12">
        <v>6.4</v>
      </c>
      <c r="U9" s="12">
        <v>8</v>
      </c>
      <c r="V9" s="12">
        <v>7</v>
      </c>
      <c r="W9" s="12">
        <v>7</v>
      </c>
      <c r="X9" s="12">
        <v>5.8</v>
      </c>
      <c r="Y9" s="12">
        <v>7</v>
      </c>
      <c r="Z9" s="12">
        <f t="shared" si="0"/>
        <v>6.4</v>
      </c>
      <c r="AA9" s="12">
        <v>5</v>
      </c>
      <c r="AB9" s="12">
        <v>5.2</v>
      </c>
      <c r="AC9" s="12">
        <v>6</v>
      </c>
      <c r="AD9" s="12">
        <f t="shared" si="1"/>
        <v>5.3999999999999995</v>
      </c>
      <c r="AE9" s="12">
        <v>7.6</v>
      </c>
      <c r="AF9" s="12">
        <v>5.4</v>
      </c>
      <c r="AG9" s="12">
        <v>8</v>
      </c>
      <c r="AH9" s="12">
        <v>8</v>
      </c>
      <c r="AI9" s="12">
        <v>5.6</v>
      </c>
      <c r="AJ9" s="12">
        <v>7.5</v>
      </c>
      <c r="AK9" s="12">
        <v>6.6</v>
      </c>
      <c r="AL9" s="12">
        <v>6.6</v>
      </c>
      <c r="AM9" s="12">
        <v>5.3</v>
      </c>
      <c r="AN9" s="12">
        <v>6.6</v>
      </c>
      <c r="AO9" s="12">
        <v>7</v>
      </c>
      <c r="AP9" s="12">
        <v>5.8</v>
      </c>
      <c r="AQ9" s="12">
        <v>7.4</v>
      </c>
      <c r="AR9" s="12">
        <v>7.7</v>
      </c>
      <c r="AS9" s="12">
        <v>7.6</v>
      </c>
      <c r="AT9" s="12">
        <f>VLOOKUP(C9,'[1]Mau BCD'!$D$8:$J$34,7,0)</f>
        <v>7.5</v>
      </c>
      <c r="AU9" s="12">
        <v>6.8</v>
      </c>
      <c r="AV9" s="12">
        <v>6.2</v>
      </c>
      <c r="AW9" s="12">
        <v>6.5</v>
      </c>
      <c r="AX9" s="12">
        <f t="shared" si="2"/>
        <v>6.5</v>
      </c>
      <c r="AY9" s="12">
        <f>VLOOKUP(C9,'[2]Điểm DD. c13H2.L1'!$D$8:$J$29,7,0)</f>
        <v>7</v>
      </c>
      <c r="AZ9" s="12">
        <v>6.4</v>
      </c>
      <c r="BA9" s="12">
        <v>8</v>
      </c>
      <c r="BB9" s="12">
        <v>7</v>
      </c>
      <c r="BC9" s="12">
        <v>8</v>
      </c>
      <c r="BD9" s="12">
        <v>6.4</v>
      </c>
      <c r="BE9" s="12">
        <v>8</v>
      </c>
      <c r="BF9" s="12">
        <v>9</v>
      </c>
      <c r="BG9" s="12">
        <v>8</v>
      </c>
      <c r="BH9" s="12">
        <v>7</v>
      </c>
      <c r="BI9" s="12">
        <v>8.5</v>
      </c>
      <c r="BJ9" s="20">
        <f t="shared" si="3"/>
        <v>7.1306818181818183</v>
      </c>
      <c r="BK9" s="12"/>
      <c r="BL9" s="12"/>
      <c r="BM9" s="12"/>
      <c r="BN9" s="12"/>
      <c r="BO9" s="51">
        <f t="shared" si="4"/>
        <v>0</v>
      </c>
      <c r="BP9" s="49" t="s">
        <v>163</v>
      </c>
    </row>
    <row r="10" spans="1:68" ht="15" customHeight="1" x14ac:dyDescent="0.25">
      <c r="A10" s="21">
        <f t="shared" si="5"/>
        <v>5</v>
      </c>
      <c r="B10" s="21">
        <v>8</v>
      </c>
      <c r="C10" s="25">
        <v>1551110608</v>
      </c>
      <c r="D10" s="23" t="s">
        <v>27</v>
      </c>
      <c r="E10" s="23" t="s">
        <v>28</v>
      </c>
      <c r="F10" s="24" t="s">
        <v>29</v>
      </c>
      <c r="G10" s="23" t="s">
        <v>30</v>
      </c>
      <c r="H10" s="21" t="s">
        <v>151</v>
      </c>
      <c r="I10" s="12">
        <v>7.4</v>
      </c>
      <c r="J10" s="12">
        <v>8.5</v>
      </c>
      <c r="K10" s="12">
        <v>8</v>
      </c>
      <c r="L10" s="12">
        <v>7</v>
      </c>
      <c r="M10" s="12">
        <v>5.2</v>
      </c>
      <c r="N10" s="12">
        <v>8</v>
      </c>
      <c r="O10" s="12">
        <v>8</v>
      </c>
      <c r="P10" s="12">
        <v>7.4</v>
      </c>
      <c r="Q10" s="12">
        <v>7.6</v>
      </c>
      <c r="R10" s="12">
        <v>9</v>
      </c>
      <c r="S10" s="12">
        <v>7.2</v>
      </c>
      <c r="T10" s="12">
        <v>6.4</v>
      </c>
      <c r="U10" s="12">
        <v>8.4</v>
      </c>
      <c r="V10" s="12">
        <v>9</v>
      </c>
      <c r="W10" s="12">
        <v>7.4</v>
      </c>
      <c r="X10" s="12">
        <v>6.4</v>
      </c>
      <c r="Y10" s="12">
        <v>7</v>
      </c>
      <c r="Z10" s="12">
        <f t="shared" si="0"/>
        <v>6.7</v>
      </c>
      <c r="AA10" s="12">
        <v>6</v>
      </c>
      <c r="AB10" s="12">
        <v>5.7</v>
      </c>
      <c r="AC10" s="12">
        <v>8</v>
      </c>
      <c r="AD10" s="12">
        <f t="shared" si="1"/>
        <v>6.5666666666666664</v>
      </c>
      <c r="AE10" s="12">
        <v>8</v>
      </c>
      <c r="AF10" s="12">
        <v>7.4</v>
      </c>
      <c r="AG10" s="12">
        <v>9</v>
      </c>
      <c r="AH10" s="12">
        <v>8.8000000000000007</v>
      </c>
      <c r="AI10" s="12">
        <v>8.6</v>
      </c>
      <c r="AJ10" s="12">
        <v>7</v>
      </c>
      <c r="AK10" s="12">
        <v>7</v>
      </c>
      <c r="AL10" s="12">
        <v>7.8</v>
      </c>
      <c r="AM10" s="12">
        <v>5.8</v>
      </c>
      <c r="AN10" s="12">
        <v>6.5</v>
      </c>
      <c r="AO10" s="12">
        <v>7</v>
      </c>
      <c r="AP10" s="12">
        <v>7.4</v>
      </c>
      <c r="AQ10" s="12">
        <v>7.6</v>
      </c>
      <c r="AR10" s="12">
        <v>8</v>
      </c>
      <c r="AS10" s="12">
        <v>7</v>
      </c>
      <c r="AT10" s="12">
        <f>VLOOKUP(C10,'[1]Mau BCD'!$D$8:$J$34,7,0)</f>
        <v>7.5</v>
      </c>
      <c r="AU10" s="12">
        <v>7.5</v>
      </c>
      <c r="AV10" s="12">
        <v>6.5</v>
      </c>
      <c r="AW10" s="12">
        <v>6.8</v>
      </c>
      <c r="AX10" s="12">
        <f t="shared" si="2"/>
        <v>6.9333333333333336</v>
      </c>
      <c r="AY10" s="12">
        <f>VLOOKUP(C10,'[2]Điểm DD. c13H2.L1'!$D$8:$J$29,7,0)</f>
        <v>8.4</v>
      </c>
      <c r="AZ10" s="12">
        <v>6.4</v>
      </c>
      <c r="BA10" s="12">
        <v>8.4</v>
      </c>
      <c r="BB10" s="12">
        <v>9</v>
      </c>
      <c r="BC10" s="12">
        <v>9</v>
      </c>
      <c r="BD10" s="12">
        <v>8.6</v>
      </c>
      <c r="BE10" s="12">
        <v>8</v>
      </c>
      <c r="BF10" s="12">
        <v>8</v>
      </c>
      <c r="BG10" s="12">
        <v>9</v>
      </c>
      <c r="BH10" s="12">
        <v>7.4</v>
      </c>
      <c r="BI10" s="12">
        <v>9</v>
      </c>
      <c r="BJ10" s="20">
        <f t="shared" si="3"/>
        <v>7.7785984848484846</v>
      </c>
      <c r="BK10" s="12"/>
      <c r="BL10" s="12"/>
      <c r="BM10" s="12"/>
      <c r="BN10" s="12"/>
      <c r="BO10" s="51">
        <f t="shared" si="4"/>
        <v>0</v>
      </c>
      <c r="BP10" s="49" t="s">
        <v>163</v>
      </c>
    </row>
    <row r="11" spans="1:68" x14ac:dyDescent="0.25">
      <c r="A11" s="21">
        <f t="shared" si="5"/>
        <v>6</v>
      </c>
      <c r="B11" s="21">
        <v>9</v>
      </c>
      <c r="C11" s="22">
        <v>1551110609</v>
      </c>
      <c r="D11" s="26" t="s">
        <v>31</v>
      </c>
      <c r="E11" s="26" t="s">
        <v>32</v>
      </c>
      <c r="F11" s="24" t="s">
        <v>33</v>
      </c>
      <c r="G11" s="23" t="s">
        <v>34</v>
      </c>
      <c r="H11" s="21" t="s">
        <v>80</v>
      </c>
      <c r="I11" s="12">
        <v>6.8</v>
      </c>
      <c r="J11" s="12">
        <v>5</v>
      </c>
      <c r="K11" s="12">
        <v>6</v>
      </c>
      <c r="L11" s="12">
        <v>5</v>
      </c>
      <c r="M11" s="12">
        <v>5.2</v>
      </c>
      <c r="N11" s="12">
        <v>7</v>
      </c>
      <c r="O11" s="12">
        <v>6</v>
      </c>
      <c r="P11" s="12">
        <v>5.6</v>
      </c>
      <c r="Q11" s="12">
        <v>5.6</v>
      </c>
      <c r="R11" s="12">
        <v>5.5</v>
      </c>
      <c r="S11" s="12">
        <v>5</v>
      </c>
      <c r="T11" s="12">
        <v>7.4</v>
      </c>
      <c r="U11" s="12">
        <v>5.6</v>
      </c>
      <c r="V11" s="12">
        <v>6</v>
      </c>
      <c r="W11" s="12">
        <v>6.4</v>
      </c>
      <c r="X11" s="12">
        <v>5.4</v>
      </c>
      <c r="Y11" s="12">
        <v>6</v>
      </c>
      <c r="Z11" s="12">
        <f t="shared" si="0"/>
        <v>5.7</v>
      </c>
      <c r="AA11" s="12">
        <v>5</v>
      </c>
      <c r="AB11" s="12">
        <v>6</v>
      </c>
      <c r="AC11" s="12">
        <v>6</v>
      </c>
      <c r="AD11" s="12">
        <f t="shared" si="1"/>
        <v>5.666666666666667</v>
      </c>
      <c r="AE11" s="12">
        <v>6</v>
      </c>
      <c r="AF11" s="12">
        <v>5</v>
      </c>
      <c r="AG11" s="12">
        <v>8</v>
      </c>
      <c r="AH11" s="12">
        <v>5.0999999999999996</v>
      </c>
      <c r="AI11" s="12">
        <v>5.6</v>
      </c>
      <c r="AJ11" s="12">
        <v>7.5</v>
      </c>
      <c r="AK11" s="12">
        <v>5.4</v>
      </c>
      <c r="AL11" s="12">
        <v>5.8</v>
      </c>
      <c r="AM11" s="12">
        <v>6</v>
      </c>
      <c r="AN11" s="12">
        <v>6.2</v>
      </c>
      <c r="AO11" s="12">
        <v>6.3</v>
      </c>
      <c r="AP11" s="12">
        <v>5.4</v>
      </c>
      <c r="AQ11" s="12">
        <v>6.6</v>
      </c>
      <c r="AR11" s="12">
        <v>6</v>
      </c>
      <c r="AS11" s="12">
        <v>5</v>
      </c>
      <c r="AT11" s="12">
        <f>VLOOKUP(C11,'[1]Mau BCD'!$D$8:$J$34,7,0)</f>
        <v>7</v>
      </c>
      <c r="AU11" s="12">
        <v>6</v>
      </c>
      <c r="AV11" s="12">
        <v>6</v>
      </c>
      <c r="AW11" s="12">
        <v>6</v>
      </c>
      <c r="AX11" s="12">
        <f t="shared" si="2"/>
        <v>6</v>
      </c>
      <c r="AY11" s="12">
        <f>VLOOKUP(C11,'[2]Điểm DD. c13H2.L1'!$D$8:$J$29,7,0)</f>
        <v>5.2</v>
      </c>
      <c r="AZ11" s="12">
        <v>6.2</v>
      </c>
      <c r="BA11" s="12">
        <v>5</v>
      </c>
      <c r="BB11" s="12">
        <v>8</v>
      </c>
      <c r="BC11" s="12">
        <v>8</v>
      </c>
      <c r="BD11" s="12">
        <v>6</v>
      </c>
      <c r="BE11" s="12">
        <v>9</v>
      </c>
      <c r="BF11" s="12">
        <v>8</v>
      </c>
      <c r="BG11" s="12">
        <v>8</v>
      </c>
      <c r="BH11" s="12">
        <v>6</v>
      </c>
      <c r="BI11" s="12">
        <v>7</v>
      </c>
      <c r="BJ11" s="20">
        <f t="shared" si="3"/>
        <v>6.2693181818181811</v>
      </c>
      <c r="BK11" s="12"/>
      <c r="BL11" s="12"/>
      <c r="BM11" s="12"/>
      <c r="BN11" s="12"/>
      <c r="BO11" s="51">
        <f t="shared" si="4"/>
        <v>0</v>
      </c>
      <c r="BP11" s="49" t="s">
        <v>163</v>
      </c>
    </row>
    <row r="12" spans="1:68" x14ac:dyDescent="0.25">
      <c r="A12" s="21">
        <f t="shared" si="5"/>
        <v>7</v>
      </c>
      <c r="B12" s="21">
        <v>11</v>
      </c>
      <c r="C12" s="22">
        <v>1551110611</v>
      </c>
      <c r="D12" s="23" t="s">
        <v>39</v>
      </c>
      <c r="E12" s="23" t="s">
        <v>40</v>
      </c>
      <c r="F12" s="24" t="s">
        <v>41</v>
      </c>
      <c r="G12" s="23" t="s">
        <v>42</v>
      </c>
      <c r="H12" s="21" t="s">
        <v>80</v>
      </c>
      <c r="I12" s="12">
        <v>7.4</v>
      </c>
      <c r="J12" s="12">
        <v>7</v>
      </c>
      <c r="K12" s="12">
        <v>8</v>
      </c>
      <c r="L12" s="12">
        <v>6</v>
      </c>
      <c r="M12" s="12">
        <v>6.8</v>
      </c>
      <c r="N12" s="12">
        <v>7.6</v>
      </c>
      <c r="O12" s="12">
        <v>6</v>
      </c>
      <c r="P12" s="12">
        <v>5.4</v>
      </c>
      <c r="Q12" s="12">
        <v>6.4</v>
      </c>
      <c r="R12" s="12">
        <v>9</v>
      </c>
      <c r="S12" s="12">
        <v>6.6</v>
      </c>
      <c r="T12" s="12">
        <v>7.4</v>
      </c>
      <c r="U12" s="12">
        <v>7</v>
      </c>
      <c r="V12" s="12">
        <v>6.5</v>
      </c>
      <c r="W12" s="12">
        <v>6</v>
      </c>
      <c r="X12" s="12">
        <v>5.5</v>
      </c>
      <c r="Y12" s="12">
        <v>7</v>
      </c>
      <c r="Z12" s="12">
        <f t="shared" si="0"/>
        <v>6.25</v>
      </c>
      <c r="AA12" s="12">
        <v>6</v>
      </c>
      <c r="AB12" s="12">
        <v>5.6</v>
      </c>
      <c r="AC12" s="12">
        <v>8</v>
      </c>
      <c r="AD12" s="12">
        <f t="shared" si="1"/>
        <v>6.5333333333333341</v>
      </c>
      <c r="AE12" s="12">
        <v>7.4</v>
      </c>
      <c r="AF12" s="12">
        <v>5.4</v>
      </c>
      <c r="AG12" s="12">
        <v>7</v>
      </c>
      <c r="AH12" s="12">
        <v>6.8</v>
      </c>
      <c r="AI12" s="12">
        <v>8.4</v>
      </c>
      <c r="AJ12" s="12">
        <v>7</v>
      </c>
      <c r="AK12" s="12">
        <v>6</v>
      </c>
      <c r="AL12" s="12">
        <v>7.8</v>
      </c>
      <c r="AM12" s="12">
        <v>6</v>
      </c>
      <c r="AN12" s="12">
        <v>7</v>
      </c>
      <c r="AO12" s="12">
        <v>6.3</v>
      </c>
      <c r="AP12" s="12">
        <v>5.8</v>
      </c>
      <c r="AQ12" s="12">
        <v>6.4</v>
      </c>
      <c r="AR12" s="12">
        <v>7</v>
      </c>
      <c r="AS12" s="12">
        <v>6.6</v>
      </c>
      <c r="AT12" s="12">
        <f>VLOOKUP(C12,'[1]Mau BCD'!$D$8:$J$34,7,0)</f>
        <v>7</v>
      </c>
      <c r="AU12" s="12">
        <v>7.8</v>
      </c>
      <c r="AV12" s="12">
        <v>6.6</v>
      </c>
      <c r="AW12" s="12">
        <v>6.8</v>
      </c>
      <c r="AX12" s="12">
        <f t="shared" si="2"/>
        <v>7.0666666666666664</v>
      </c>
      <c r="AY12" s="12">
        <v>7.4</v>
      </c>
      <c r="AZ12" s="12">
        <v>5.8</v>
      </c>
      <c r="BA12" s="12">
        <v>8.4</v>
      </c>
      <c r="BB12" s="12">
        <v>8</v>
      </c>
      <c r="BC12" s="12">
        <v>8</v>
      </c>
      <c r="BD12" s="12">
        <v>5.8</v>
      </c>
      <c r="BE12" s="12">
        <v>9</v>
      </c>
      <c r="BF12" s="12">
        <v>7</v>
      </c>
      <c r="BG12" s="12">
        <v>9</v>
      </c>
      <c r="BH12" s="12">
        <v>7.6</v>
      </c>
      <c r="BI12" s="12">
        <v>8</v>
      </c>
      <c r="BJ12" s="20">
        <f t="shared" si="3"/>
        <v>7.1077651515151521</v>
      </c>
      <c r="BK12" s="12"/>
      <c r="BL12" s="12"/>
      <c r="BM12" s="12"/>
      <c r="BN12" s="12"/>
      <c r="BO12" s="51">
        <f t="shared" si="4"/>
        <v>0</v>
      </c>
      <c r="BP12" s="49" t="s">
        <v>163</v>
      </c>
    </row>
    <row r="13" spans="1:68" x14ac:dyDescent="0.25">
      <c r="A13" s="21">
        <f t="shared" si="5"/>
        <v>8</v>
      </c>
      <c r="B13" s="21">
        <v>12</v>
      </c>
      <c r="C13" s="25">
        <v>1551110612</v>
      </c>
      <c r="D13" s="29" t="s">
        <v>43</v>
      </c>
      <c r="E13" s="29" t="s">
        <v>44</v>
      </c>
      <c r="F13" s="30">
        <v>35379</v>
      </c>
      <c r="G13" s="31" t="s">
        <v>45</v>
      </c>
      <c r="H13" s="21" t="s">
        <v>80</v>
      </c>
      <c r="I13" s="12">
        <v>6.4</v>
      </c>
      <c r="J13" s="12">
        <v>6</v>
      </c>
      <c r="K13" s="12">
        <v>7</v>
      </c>
      <c r="L13" s="12">
        <v>5</v>
      </c>
      <c r="M13" s="12">
        <v>5.2</v>
      </c>
      <c r="N13" s="12">
        <v>7.6</v>
      </c>
      <c r="O13" s="12">
        <v>6</v>
      </c>
      <c r="P13" s="12">
        <v>5.4</v>
      </c>
      <c r="Q13" s="12">
        <v>5.4</v>
      </c>
      <c r="R13" s="12">
        <v>6.7</v>
      </c>
      <c r="S13" s="12">
        <v>5.6</v>
      </c>
      <c r="T13" s="12">
        <v>6.4</v>
      </c>
      <c r="U13" s="12">
        <v>6.4</v>
      </c>
      <c r="V13" s="12">
        <v>6</v>
      </c>
      <c r="W13" s="12">
        <v>6.6</v>
      </c>
      <c r="X13" s="12">
        <v>5.4</v>
      </c>
      <c r="Y13" s="12">
        <v>6</v>
      </c>
      <c r="Z13" s="12">
        <f t="shared" si="0"/>
        <v>5.7</v>
      </c>
      <c r="AA13" s="12">
        <v>6</v>
      </c>
      <c r="AB13" s="12">
        <v>5.3</v>
      </c>
      <c r="AC13" s="12">
        <v>7</v>
      </c>
      <c r="AD13" s="12">
        <f t="shared" si="1"/>
        <v>6.1000000000000005</v>
      </c>
      <c r="AE13" s="12">
        <v>7.4</v>
      </c>
      <c r="AF13" s="12">
        <v>5</v>
      </c>
      <c r="AG13" s="12">
        <v>7</v>
      </c>
      <c r="AH13" s="12">
        <v>6.5</v>
      </c>
      <c r="AI13" s="12">
        <v>6</v>
      </c>
      <c r="AJ13" s="12">
        <v>7.5</v>
      </c>
      <c r="AK13" s="12">
        <v>6</v>
      </c>
      <c r="AL13" s="12">
        <v>5.8</v>
      </c>
      <c r="AM13" s="12">
        <v>6</v>
      </c>
      <c r="AN13" s="12">
        <v>6.5</v>
      </c>
      <c r="AO13" s="12">
        <v>6</v>
      </c>
      <c r="AP13" s="12">
        <v>5.4</v>
      </c>
      <c r="AQ13" s="12">
        <v>5.4</v>
      </c>
      <c r="AR13" s="12">
        <v>6</v>
      </c>
      <c r="AS13" s="12">
        <v>5</v>
      </c>
      <c r="AT13" s="12">
        <f>VLOOKUP(C13,'[1]Mau BCD'!$D$8:$J$34,7,0)</f>
        <v>7</v>
      </c>
      <c r="AU13" s="12">
        <v>6.2</v>
      </c>
      <c r="AV13" s="12">
        <v>5.7</v>
      </c>
      <c r="AW13" s="12">
        <v>5.5</v>
      </c>
      <c r="AX13" s="12">
        <f t="shared" si="2"/>
        <v>5.8</v>
      </c>
      <c r="AY13" s="12">
        <f>VLOOKUP(C13,'[2]Điểm DD. c13H2.L1'!$D$8:$J$29,7,0)</f>
        <v>6.4</v>
      </c>
      <c r="AZ13" s="12">
        <v>6.4</v>
      </c>
      <c r="BA13" s="12">
        <v>5</v>
      </c>
      <c r="BB13" s="12">
        <v>7</v>
      </c>
      <c r="BC13" s="12">
        <v>8</v>
      </c>
      <c r="BD13" s="12">
        <v>5</v>
      </c>
      <c r="BE13" s="12">
        <v>8</v>
      </c>
      <c r="BF13" s="12">
        <v>8</v>
      </c>
      <c r="BG13" s="12">
        <v>8</v>
      </c>
      <c r="BH13" s="12">
        <v>6</v>
      </c>
      <c r="BI13" s="12">
        <v>6</v>
      </c>
      <c r="BJ13" s="20">
        <f t="shared" si="3"/>
        <v>6.2897727272727275</v>
      </c>
      <c r="BK13" s="12"/>
      <c r="BL13" s="12"/>
      <c r="BM13" s="12"/>
      <c r="BN13" s="12"/>
      <c r="BO13" s="51">
        <f t="shared" si="4"/>
        <v>0</v>
      </c>
      <c r="BP13" s="49" t="s">
        <v>163</v>
      </c>
    </row>
    <row r="14" spans="1:68" x14ac:dyDescent="0.25">
      <c r="A14" s="21">
        <f t="shared" si="5"/>
        <v>9</v>
      </c>
      <c r="B14" s="21">
        <v>13</v>
      </c>
      <c r="C14" s="22">
        <v>1551110613</v>
      </c>
      <c r="D14" s="23" t="s">
        <v>23</v>
      </c>
      <c r="E14" s="23" t="s">
        <v>46</v>
      </c>
      <c r="F14" s="24" t="s">
        <v>47</v>
      </c>
      <c r="G14" s="23" t="s">
        <v>48</v>
      </c>
      <c r="H14" s="21" t="s">
        <v>151</v>
      </c>
      <c r="I14" s="12">
        <v>6.8</v>
      </c>
      <c r="J14" s="12">
        <v>8</v>
      </c>
      <c r="K14" s="12">
        <v>7</v>
      </c>
      <c r="L14" s="12">
        <v>5</v>
      </c>
      <c r="M14" s="12">
        <v>5.6</v>
      </c>
      <c r="N14" s="12">
        <v>7.6</v>
      </c>
      <c r="O14" s="12">
        <v>6</v>
      </c>
      <c r="P14" s="12">
        <v>5.4</v>
      </c>
      <c r="Q14" s="12">
        <v>6.6</v>
      </c>
      <c r="R14" s="12">
        <v>6.9</v>
      </c>
      <c r="S14" s="12">
        <v>6</v>
      </c>
      <c r="T14" s="12">
        <v>7.4</v>
      </c>
      <c r="U14" s="12">
        <v>6.8</v>
      </c>
      <c r="V14" s="12">
        <v>8</v>
      </c>
      <c r="W14" s="12">
        <v>7</v>
      </c>
      <c r="X14" s="12">
        <v>6</v>
      </c>
      <c r="Y14" s="12">
        <v>6</v>
      </c>
      <c r="Z14" s="12">
        <f t="shared" si="0"/>
        <v>6</v>
      </c>
      <c r="AA14" s="12">
        <v>6</v>
      </c>
      <c r="AB14" s="12">
        <v>5.6</v>
      </c>
      <c r="AC14" s="12">
        <v>6</v>
      </c>
      <c r="AD14" s="12">
        <f t="shared" si="1"/>
        <v>5.8666666666666671</v>
      </c>
      <c r="AE14" s="12">
        <v>8.6999999999999993</v>
      </c>
      <c r="AF14" s="12">
        <v>5</v>
      </c>
      <c r="AG14" s="12">
        <v>7</v>
      </c>
      <c r="AH14" s="12">
        <v>6.2</v>
      </c>
      <c r="AI14" s="12">
        <v>5.6</v>
      </c>
      <c r="AJ14" s="12">
        <v>8</v>
      </c>
      <c r="AK14" s="12">
        <v>6</v>
      </c>
      <c r="AL14" s="12">
        <v>6</v>
      </c>
      <c r="AM14" s="12">
        <v>5.8</v>
      </c>
      <c r="AN14" s="12">
        <v>6.6</v>
      </c>
      <c r="AO14" s="12">
        <v>7</v>
      </c>
      <c r="AP14" s="12">
        <v>6.4</v>
      </c>
      <c r="AQ14" s="12">
        <v>8</v>
      </c>
      <c r="AR14" s="12">
        <v>6</v>
      </c>
      <c r="AS14" s="12">
        <v>7.6</v>
      </c>
      <c r="AT14" s="12">
        <f>VLOOKUP(C14,'[1]Mau BCD'!$D$8:$J$34,7,0)</f>
        <v>7.5</v>
      </c>
      <c r="AU14" s="12">
        <v>6</v>
      </c>
      <c r="AV14" s="12">
        <v>6.5</v>
      </c>
      <c r="AW14" s="12">
        <v>6</v>
      </c>
      <c r="AX14" s="12">
        <f t="shared" si="2"/>
        <v>6.166666666666667</v>
      </c>
      <c r="AY14" s="12">
        <f>VLOOKUP(C14,'[2]Điểm DD. c13H2.L1'!$D$8:$J$29,7,0)</f>
        <v>5.4</v>
      </c>
      <c r="AZ14" s="12">
        <v>7.2</v>
      </c>
      <c r="BA14" s="12">
        <v>5.8</v>
      </c>
      <c r="BB14" s="12">
        <v>8</v>
      </c>
      <c r="BC14" s="12">
        <v>9</v>
      </c>
      <c r="BD14" s="12">
        <v>5</v>
      </c>
      <c r="BE14" s="12">
        <v>9</v>
      </c>
      <c r="BF14" s="12">
        <v>9</v>
      </c>
      <c r="BG14" s="12">
        <v>8</v>
      </c>
      <c r="BH14" s="12">
        <v>7.6</v>
      </c>
      <c r="BI14" s="12">
        <v>9</v>
      </c>
      <c r="BJ14" s="20">
        <f t="shared" si="3"/>
        <v>6.9520833333333343</v>
      </c>
      <c r="BK14" s="12"/>
      <c r="BL14" s="12"/>
      <c r="BM14" s="12"/>
      <c r="BN14" s="12"/>
      <c r="BO14" s="51">
        <f t="shared" si="4"/>
        <v>0</v>
      </c>
      <c r="BP14" s="49" t="s">
        <v>163</v>
      </c>
    </row>
    <row r="15" spans="1:68" x14ac:dyDescent="0.25">
      <c r="A15" s="21">
        <f t="shared" si="5"/>
        <v>10</v>
      </c>
      <c r="B15" s="21">
        <v>14</v>
      </c>
      <c r="C15" s="25">
        <v>1551110614</v>
      </c>
      <c r="D15" s="26" t="s">
        <v>49</v>
      </c>
      <c r="E15" s="26" t="s">
        <v>50</v>
      </c>
      <c r="F15" s="24" t="s">
        <v>51</v>
      </c>
      <c r="G15" s="23" t="s">
        <v>52</v>
      </c>
      <c r="H15" s="21" t="s">
        <v>80</v>
      </c>
      <c r="I15" s="12">
        <v>6.8</v>
      </c>
      <c r="J15" s="12">
        <v>6</v>
      </c>
      <c r="K15" s="12">
        <v>6</v>
      </c>
      <c r="L15" s="12">
        <v>7</v>
      </c>
      <c r="M15" s="12">
        <v>5.2</v>
      </c>
      <c r="N15" s="12">
        <v>7.6</v>
      </c>
      <c r="O15" s="12">
        <v>6.4</v>
      </c>
      <c r="P15" s="12">
        <v>6.4</v>
      </c>
      <c r="Q15" s="12">
        <v>5.4</v>
      </c>
      <c r="R15" s="12">
        <v>7.6</v>
      </c>
      <c r="S15" s="12">
        <v>5.6</v>
      </c>
      <c r="T15" s="12">
        <v>7.4</v>
      </c>
      <c r="U15" s="12">
        <v>7</v>
      </c>
      <c r="V15" s="12">
        <v>5</v>
      </c>
      <c r="W15" s="12">
        <v>7.4</v>
      </c>
      <c r="X15" s="12">
        <v>5</v>
      </c>
      <c r="Y15" s="12">
        <v>7</v>
      </c>
      <c r="Z15" s="12">
        <f t="shared" si="0"/>
        <v>6</v>
      </c>
      <c r="AA15" s="12">
        <v>5</v>
      </c>
      <c r="AB15" s="12">
        <v>5.3</v>
      </c>
      <c r="AC15" s="12">
        <v>6</v>
      </c>
      <c r="AD15" s="12">
        <f t="shared" si="1"/>
        <v>5.4333333333333336</v>
      </c>
      <c r="AE15" s="12">
        <v>7.4</v>
      </c>
      <c r="AF15" s="12">
        <v>5</v>
      </c>
      <c r="AG15" s="12">
        <v>7</v>
      </c>
      <c r="AH15" s="12">
        <v>6.7</v>
      </c>
      <c r="AI15" s="12">
        <v>5.6</v>
      </c>
      <c r="AJ15" s="12">
        <v>7.5</v>
      </c>
      <c r="AK15" s="12">
        <v>5.6</v>
      </c>
      <c r="AL15" s="12">
        <v>6.4</v>
      </c>
      <c r="AM15" s="12">
        <v>5.5</v>
      </c>
      <c r="AN15" s="12">
        <v>7</v>
      </c>
      <c r="AO15" s="12">
        <v>6.3</v>
      </c>
      <c r="AP15" s="12">
        <v>5.4</v>
      </c>
      <c r="AQ15" s="12">
        <v>6.4</v>
      </c>
      <c r="AR15" s="12">
        <v>6</v>
      </c>
      <c r="AS15" s="12">
        <v>6</v>
      </c>
      <c r="AT15" s="12">
        <f>VLOOKUP(C15,'[1]Mau BCD'!$D$8:$J$34,7,0)</f>
        <v>7</v>
      </c>
      <c r="AU15" s="12">
        <v>6.5</v>
      </c>
      <c r="AV15" s="12">
        <v>5.8</v>
      </c>
      <c r="AW15" s="12">
        <v>5.3</v>
      </c>
      <c r="AX15" s="12">
        <f t="shared" si="2"/>
        <v>5.8666666666666671</v>
      </c>
      <c r="AY15" s="12">
        <f>VLOOKUP(C15,'[2]Điểm DD. c13H2.L1'!$D$8:$J$29,7,0)</f>
        <v>6.2</v>
      </c>
      <c r="AZ15" s="12">
        <v>6.8</v>
      </c>
      <c r="BA15" s="12">
        <v>5.0999999999999996</v>
      </c>
      <c r="BB15" s="12">
        <v>7</v>
      </c>
      <c r="BC15" s="12">
        <v>7</v>
      </c>
      <c r="BD15" s="12">
        <v>5</v>
      </c>
      <c r="BE15" s="12">
        <v>6</v>
      </c>
      <c r="BF15" s="12">
        <v>7</v>
      </c>
      <c r="BG15" s="12">
        <v>8</v>
      </c>
      <c r="BH15" s="12">
        <v>6.6</v>
      </c>
      <c r="BI15" s="12">
        <v>7</v>
      </c>
      <c r="BJ15" s="20">
        <f t="shared" si="3"/>
        <v>6.4253787878787882</v>
      </c>
      <c r="BK15" s="12"/>
      <c r="BL15" s="12"/>
      <c r="BM15" s="12"/>
      <c r="BN15" s="12"/>
      <c r="BO15" s="51">
        <f t="shared" si="4"/>
        <v>0</v>
      </c>
      <c r="BP15" s="49" t="s">
        <v>163</v>
      </c>
    </row>
    <row r="16" spans="1:68" x14ac:dyDescent="0.25">
      <c r="A16" s="21">
        <f t="shared" si="5"/>
        <v>11</v>
      </c>
      <c r="B16" s="21">
        <v>15</v>
      </c>
      <c r="C16" s="22">
        <v>1551110615</v>
      </c>
      <c r="D16" s="23" t="s">
        <v>53</v>
      </c>
      <c r="E16" s="23" t="s">
        <v>54</v>
      </c>
      <c r="F16" s="24" t="s">
        <v>55</v>
      </c>
      <c r="G16" s="23" t="s">
        <v>56</v>
      </c>
      <c r="H16" s="21" t="s">
        <v>80</v>
      </c>
      <c r="I16" s="12">
        <v>6.4</v>
      </c>
      <c r="J16" s="12">
        <v>5</v>
      </c>
      <c r="K16" s="12">
        <v>6</v>
      </c>
      <c r="L16" s="12">
        <v>5</v>
      </c>
      <c r="M16" s="12">
        <v>5</v>
      </c>
      <c r="N16" s="12">
        <v>7.6</v>
      </c>
      <c r="O16" s="12">
        <v>6.4</v>
      </c>
      <c r="P16" s="12">
        <v>6</v>
      </c>
      <c r="Q16" s="12">
        <v>6</v>
      </c>
      <c r="R16" s="12">
        <v>6.4</v>
      </c>
      <c r="S16" s="12">
        <v>6</v>
      </c>
      <c r="T16" s="12">
        <v>7.4</v>
      </c>
      <c r="U16" s="12">
        <v>7</v>
      </c>
      <c r="V16" s="12">
        <v>6</v>
      </c>
      <c r="W16" s="12">
        <v>6.4</v>
      </c>
      <c r="X16" s="12">
        <v>6</v>
      </c>
      <c r="Y16" s="12">
        <v>8</v>
      </c>
      <c r="Z16" s="12">
        <f t="shared" si="0"/>
        <v>7</v>
      </c>
      <c r="AA16" s="12">
        <v>6</v>
      </c>
      <c r="AB16" s="12">
        <v>5</v>
      </c>
      <c r="AC16" s="12">
        <v>6</v>
      </c>
      <c r="AD16" s="12">
        <f t="shared" si="1"/>
        <v>5.666666666666667</v>
      </c>
      <c r="AE16" s="12">
        <v>7.4</v>
      </c>
      <c r="AF16" s="12">
        <v>5.4</v>
      </c>
      <c r="AG16" s="12">
        <v>7</v>
      </c>
      <c r="AH16" s="12">
        <v>6.4</v>
      </c>
      <c r="AI16" s="12">
        <v>5.6</v>
      </c>
      <c r="AJ16" s="12">
        <v>5.5</v>
      </c>
      <c r="AK16" s="12">
        <v>6</v>
      </c>
      <c r="AL16" s="12">
        <v>7.4</v>
      </c>
      <c r="AM16" s="12">
        <v>5</v>
      </c>
      <c r="AN16" s="12">
        <v>6.3</v>
      </c>
      <c r="AO16" s="12">
        <v>6.3</v>
      </c>
      <c r="AP16" s="12">
        <v>5.4</v>
      </c>
      <c r="AQ16" s="12">
        <v>5.4</v>
      </c>
      <c r="AR16" s="12">
        <v>6</v>
      </c>
      <c r="AS16" s="12">
        <v>5.2</v>
      </c>
      <c r="AT16" s="12">
        <f>VLOOKUP(C16,'[1]Mau BCD'!$D$8:$J$34,7,0)</f>
        <v>7</v>
      </c>
      <c r="AU16" s="12">
        <v>6.5</v>
      </c>
      <c r="AV16" s="12">
        <v>6</v>
      </c>
      <c r="AW16" s="12">
        <v>5.5</v>
      </c>
      <c r="AX16" s="12">
        <f t="shared" si="2"/>
        <v>6</v>
      </c>
      <c r="AY16" s="12">
        <f>VLOOKUP(C16,'[2]Điểm DD. c13H2.L1'!$D$8:$J$29,7,0)</f>
        <v>5</v>
      </c>
      <c r="AZ16" s="12">
        <v>7</v>
      </c>
      <c r="BA16" s="12">
        <v>5.0999999999999996</v>
      </c>
      <c r="BB16" s="12">
        <v>7</v>
      </c>
      <c r="BC16" s="12">
        <v>8</v>
      </c>
      <c r="BD16" s="12">
        <v>6.2</v>
      </c>
      <c r="BE16" s="12">
        <v>7</v>
      </c>
      <c r="BF16" s="12">
        <v>8</v>
      </c>
      <c r="BG16" s="12">
        <v>8</v>
      </c>
      <c r="BH16" s="12">
        <v>6.6</v>
      </c>
      <c r="BI16" s="12">
        <v>7</v>
      </c>
      <c r="BJ16" s="20">
        <f t="shared" si="3"/>
        <v>6.3835227272727284</v>
      </c>
      <c r="BK16" s="12"/>
      <c r="BL16" s="12"/>
      <c r="BM16" s="12"/>
      <c r="BN16" s="12"/>
      <c r="BO16" s="51">
        <f t="shared" si="4"/>
        <v>0</v>
      </c>
      <c r="BP16" s="49" t="s">
        <v>163</v>
      </c>
    </row>
    <row r="17" spans="1:71" x14ac:dyDescent="0.25">
      <c r="A17" s="21">
        <f t="shared" si="5"/>
        <v>12</v>
      </c>
      <c r="B17" s="21">
        <v>16</v>
      </c>
      <c r="C17" s="25">
        <v>1551110616</v>
      </c>
      <c r="D17" s="29" t="s">
        <v>57</v>
      </c>
      <c r="E17" s="29" t="s">
        <v>58</v>
      </c>
      <c r="F17" s="30">
        <v>35582</v>
      </c>
      <c r="G17" s="31" t="s">
        <v>59</v>
      </c>
      <c r="H17" s="21" t="s">
        <v>80</v>
      </c>
      <c r="I17" s="12">
        <v>7.4</v>
      </c>
      <c r="J17" s="12">
        <v>6</v>
      </c>
      <c r="K17" s="12">
        <v>6.5</v>
      </c>
      <c r="L17" s="12">
        <v>6</v>
      </c>
      <c r="M17" s="12">
        <v>5.2</v>
      </c>
      <c r="N17" s="12">
        <v>7.6</v>
      </c>
      <c r="O17" s="12">
        <v>6</v>
      </c>
      <c r="P17" s="12">
        <v>5.6</v>
      </c>
      <c r="Q17" s="12">
        <v>5</v>
      </c>
      <c r="R17" s="12">
        <v>6.7</v>
      </c>
      <c r="S17" s="12">
        <v>6.4</v>
      </c>
      <c r="T17" s="12">
        <v>7.4</v>
      </c>
      <c r="U17" s="12">
        <v>6.3</v>
      </c>
      <c r="V17" s="12">
        <v>6</v>
      </c>
      <c r="W17" s="12">
        <v>6</v>
      </c>
      <c r="X17" s="12">
        <v>5.3</v>
      </c>
      <c r="Y17" s="12">
        <v>7</v>
      </c>
      <c r="Z17" s="12">
        <f t="shared" si="0"/>
        <v>6.15</v>
      </c>
      <c r="AA17" s="12">
        <v>5</v>
      </c>
      <c r="AB17" s="12">
        <v>5.4</v>
      </c>
      <c r="AC17" s="12">
        <v>6</v>
      </c>
      <c r="AD17" s="12">
        <f t="shared" si="1"/>
        <v>5.4666666666666659</v>
      </c>
      <c r="AE17" s="12">
        <v>6.7</v>
      </c>
      <c r="AF17" s="12">
        <v>5</v>
      </c>
      <c r="AG17" s="12">
        <v>7</v>
      </c>
      <c r="AH17" s="12">
        <v>6.3</v>
      </c>
      <c r="AI17" s="12">
        <v>7.2</v>
      </c>
      <c r="AJ17" s="12">
        <v>7.5</v>
      </c>
      <c r="AK17" s="12">
        <v>5.6</v>
      </c>
      <c r="AL17" s="12">
        <v>6.4</v>
      </c>
      <c r="AM17" s="12">
        <v>5</v>
      </c>
      <c r="AN17" s="12">
        <v>6.5</v>
      </c>
      <c r="AO17" s="12">
        <v>6</v>
      </c>
      <c r="AP17" s="12">
        <v>5.4</v>
      </c>
      <c r="AQ17" s="12">
        <v>5.4</v>
      </c>
      <c r="AR17" s="12">
        <v>6</v>
      </c>
      <c r="AS17" s="12">
        <v>5</v>
      </c>
      <c r="AT17" s="12">
        <f>VLOOKUP(C17,'[1]Mau BCD'!$D$8:$J$34,7,0)</f>
        <v>7.5</v>
      </c>
      <c r="AU17" s="12">
        <v>6</v>
      </c>
      <c r="AV17" s="12">
        <v>5.8</v>
      </c>
      <c r="AW17" s="12">
        <v>5.8</v>
      </c>
      <c r="AX17" s="12">
        <f t="shared" si="2"/>
        <v>5.8666666666666671</v>
      </c>
      <c r="AY17" s="12">
        <f>VLOOKUP(C17,'[2]Điểm DD. c13H2.L1'!$D$8:$J$29,7,0)</f>
        <v>6</v>
      </c>
      <c r="AZ17" s="12">
        <v>6.4</v>
      </c>
      <c r="BA17" s="12">
        <v>5</v>
      </c>
      <c r="BB17" s="12">
        <v>7</v>
      </c>
      <c r="BC17" s="12">
        <v>7</v>
      </c>
      <c r="BD17" s="12">
        <v>5.6</v>
      </c>
      <c r="BE17" s="12">
        <v>6</v>
      </c>
      <c r="BF17" s="12">
        <v>8</v>
      </c>
      <c r="BG17" s="12">
        <v>8</v>
      </c>
      <c r="BH17" s="12">
        <v>6.6</v>
      </c>
      <c r="BI17" s="12">
        <v>7</v>
      </c>
      <c r="BJ17" s="20">
        <f t="shared" si="3"/>
        <v>6.3515151515151524</v>
      </c>
      <c r="BK17" s="12"/>
      <c r="BL17" s="12"/>
      <c r="BM17" s="12"/>
      <c r="BN17" s="12"/>
      <c r="BO17" s="51">
        <f t="shared" si="4"/>
        <v>0</v>
      </c>
      <c r="BP17" s="49" t="s">
        <v>163</v>
      </c>
    </row>
    <row r="18" spans="1:71" x14ac:dyDescent="0.25">
      <c r="A18" s="21">
        <f t="shared" si="5"/>
        <v>13</v>
      </c>
      <c r="B18" s="21">
        <v>17</v>
      </c>
      <c r="C18" s="22">
        <v>1551110617</v>
      </c>
      <c r="D18" s="23" t="s">
        <v>60</v>
      </c>
      <c r="E18" s="23" t="s">
        <v>61</v>
      </c>
      <c r="F18" s="24" t="s">
        <v>62</v>
      </c>
      <c r="G18" s="23" t="s">
        <v>63</v>
      </c>
      <c r="H18" s="21" t="s">
        <v>151</v>
      </c>
      <c r="I18" s="12">
        <v>6.8</v>
      </c>
      <c r="J18" s="12">
        <v>5</v>
      </c>
      <c r="K18" s="12">
        <v>7</v>
      </c>
      <c r="L18" s="12">
        <v>5</v>
      </c>
      <c r="M18" s="12">
        <v>5.2</v>
      </c>
      <c r="N18" s="12">
        <v>5.8</v>
      </c>
      <c r="O18" s="12">
        <v>6</v>
      </c>
      <c r="P18" s="12">
        <v>5.4</v>
      </c>
      <c r="Q18" s="12">
        <v>5.4</v>
      </c>
      <c r="R18" s="12">
        <v>5.3</v>
      </c>
      <c r="S18" s="12">
        <v>5.6</v>
      </c>
      <c r="T18" s="12">
        <v>6.4</v>
      </c>
      <c r="U18" s="12">
        <v>5.6</v>
      </c>
      <c r="V18" s="12">
        <v>6</v>
      </c>
      <c r="W18" s="12">
        <v>6.6</v>
      </c>
      <c r="X18" s="12">
        <v>5</v>
      </c>
      <c r="Y18" s="12">
        <v>6</v>
      </c>
      <c r="Z18" s="12">
        <f t="shared" si="0"/>
        <v>5.5</v>
      </c>
      <c r="AA18" s="12">
        <v>5</v>
      </c>
      <c r="AB18" s="12">
        <v>5.3</v>
      </c>
      <c r="AC18" s="12">
        <v>5</v>
      </c>
      <c r="AD18" s="12">
        <f t="shared" si="1"/>
        <v>5.1000000000000005</v>
      </c>
      <c r="AE18" s="12">
        <v>6</v>
      </c>
      <c r="AF18" s="12">
        <v>5</v>
      </c>
      <c r="AG18" s="12">
        <v>6.6</v>
      </c>
      <c r="AH18" s="12">
        <v>5.6</v>
      </c>
      <c r="AI18" s="12">
        <v>5</v>
      </c>
      <c r="AJ18" s="12">
        <v>7</v>
      </c>
      <c r="AK18" s="12">
        <v>5.6</v>
      </c>
      <c r="AL18" s="12">
        <v>5.8</v>
      </c>
      <c r="AM18" s="12">
        <v>5</v>
      </c>
      <c r="AN18" s="12">
        <v>6.1</v>
      </c>
      <c r="AO18" s="12">
        <v>6</v>
      </c>
      <c r="AP18" s="12">
        <v>5</v>
      </c>
      <c r="AQ18" s="12">
        <v>6</v>
      </c>
      <c r="AR18" s="12">
        <v>6</v>
      </c>
      <c r="AS18" s="12">
        <v>5.2</v>
      </c>
      <c r="AT18" s="12">
        <f>VLOOKUP(C18,'[1]Mau BCD'!$D$8:$J$34,7,0)</f>
        <v>7</v>
      </c>
      <c r="AU18" s="12">
        <v>6.2</v>
      </c>
      <c r="AV18" s="12">
        <v>6.3</v>
      </c>
      <c r="AW18" s="12">
        <v>5.3</v>
      </c>
      <c r="AX18" s="12">
        <f t="shared" si="2"/>
        <v>5.9333333333333336</v>
      </c>
      <c r="AY18" s="12">
        <f>VLOOKUP(C18,'[2]Điểm DD. c13H2.L1'!$D$8:$J$29,7,0)</f>
        <v>5.6</v>
      </c>
      <c r="AZ18" s="12">
        <v>6.4</v>
      </c>
      <c r="BA18" s="12">
        <v>5.6</v>
      </c>
      <c r="BB18" s="12">
        <v>8</v>
      </c>
      <c r="BC18" s="12">
        <v>8</v>
      </c>
      <c r="BD18" s="12">
        <v>5</v>
      </c>
      <c r="BE18" s="12">
        <v>8</v>
      </c>
      <c r="BF18" s="12">
        <v>9</v>
      </c>
      <c r="BG18" s="12">
        <v>7</v>
      </c>
      <c r="BH18" s="12">
        <v>6</v>
      </c>
      <c r="BI18" s="12">
        <v>6</v>
      </c>
      <c r="BJ18" s="20">
        <f t="shared" si="3"/>
        <v>6.0297348484848472</v>
      </c>
      <c r="BK18" s="12"/>
      <c r="BL18" s="12"/>
      <c r="BM18" s="12"/>
      <c r="BN18" s="12"/>
      <c r="BO18" s="51">
        <f t="shared" si="4"/>
        <v>0</v>
      </c>
      <c r="BP18" s="49" t="s">
        <v>163</v>
      </c>
    </row>
    <row r="19" spans="1:71" x14ac:dyDescent="0.25">
      <c r="A19" s="21">
        <f t="shared" si="5"/>
        <v>14</v>
      </c>
      <c r="B19" s="21">
        <v>19</v>
      </c>
      <c r="C19" s="22">
        <v>1551110619</v>
      </c>
      <c r="D19" s="23" t="s">
        <v>67</v>
      </c>
      <c r="E19" s="23" t="s">
        <v>68</v>
      </c>
      <c r="F19" s="24" t="s">
        <v>69</v>
      </c>
      <c r="G19" s="23" t="s">
        <v>70</v>
      </c>
      <c r="H19" s="21" t="s">
        <v>80</v>
      </c>
      <c r="I19" s="12">
        <v>6.8</v>
      </c>
      <c r="J19" s="12">
        <v>5</v>
      </c>
      <c r="K19" s="12">
        <v>6</v>
      </c>
      <c r="L19" s="12">
        <v>5</v>
      </c>
      <c r="M19" s="12">
        <v>5.2</v>
      </c>
      <c r="N19" s="12">
        <v>7.6</v>
      </c>
      <c r="O19" s="12">
        <v>6</v>
      </c>
      <c r="P19" s="12">
        <v>5.4</v>
      </c>
      <c r="Q19" s="12">
        <v>5.4</v>
      </c>
      <c r="R19" s="12">
        <v>6.4</v>
      </c>
      <c r="S19" s="12">
        <v>6.2</v>
      </c>
      <c r="T19" s="12">
        <v>7.4</v>
      </c>
      <c r="U19" s="12">
        <v>5.7</v>
      </c>
      <c r="V19" s="12">
        <v>6</v>
      </c>
      <c r="W19" s="12">
        <v>6</v>
      </c>
      <c r="X19" s="12">
        <v>5.5</v>
      </c>
      <c r="Y19" s="12">
        <v>7</v>
      </c>
      <c r="Z19" s="12">
        <f t="shared" si="0"/>
        <v>6.25</v>
      </c>
      <c r="AA19" s="12">
        <v>6</v>
      </c>
      <c r="AB19" s="12">
        <v>5</v>
      </c>
      <c r="AC19" s="12">
        <v>7</v>
      </c>
      <c r="AD19" s="12">
        <f t="shared" si="1"/>
        <v>6</v>
      </c>
      <c r="AE19" s="12">
        <v>7.4</v>
      </c>
      <c r="AF19" s="12">
        <v>5</v>
      </c>
      <c r="AG19" s="12">
        <v>6.6</v>
      </c>
      <c r="AH19" s="12">
        <v>5</v>
      </c>
      <c r="AI19" s="12">
        <v>5.6</v>
      </c>
      <c r="AJ19" s="12">
        <v>6.5</v>
      </c>
      <c r="AK19" s="12">
        <v>5.6</v>
      </c>
      <c r="AL19" s="12">
        <v>5.8</v>
      </c>
      <c r="AM19" s="12">
        <v>5</v>
      </c>
      <c r="AN19" s="12">
        <v>6</v>
      </c>
      <c r="AO19" s="12">
        <v>6</v>
      </c>
      <c r="AP19" s="12">
        <v>5.4</v>
      </c>
      <c r="AQ19" s="12">
        <v>5.6</v>
      </c>
      <c r="AR19" s="12">
        <v>6</v>
      </c>
      <c r="AS19" s="12">
        <v>5.2</v>
      </c>
      <c r="AT19" s="12">
        <f>VLOOKUP(C19,'[1]Mau BCD'!$D$8:$J$34,7,0)</f>
        <v>7</v>
      </c>
      <c r="AU19" s="12">
        <v>6</v>
      </c>
      <c r="AV19" s="12">
        <v>6.4</v>
      </c>
      <c r="AW19" s="12">
        <v>5.3</v>
      </c>
      <c r="AX19" s="12">
        <f t="shared" si="2"/>
        <v>5.8999999999999995</v>
      </c>
      <c r="AY19" s="12">
        <f>VLOOKUP(C19,'[2]Điểm DD. c13H2.L1'!$D$8:$J$29,7,0)</f>
        <v>6</v>
      </c>
      <c r="AZ19" s="12">
        <v>5.4</v>
      </c>
      <c r="BA19" s="12">
        <v>5.3</v>
      </c>
      <c r="BB19" s="12">
        <v>7</v>
      </c>
      <c r="BC19" s="12">
        <v>9</v>
      </c>
      <c r="BD19" s="12">
        <v>5</v>
      </c>
      <c r="BE19" s="12">
        <v>8</v>
      </c>
      <c r="BF19" s="12">
        <v>7</v>
      </c>
      <c r="BG19" s="12">
        <v>8</v>
      </c>
      <c r="BH19" s="12">
        <v>6</v>
      </c>
      <c r="BI19" s="12">
        <v>6</v>
      </c>
      <c r="BJ19" s="20">
        <f t="shared" si="3"/>
        <v>6.1431818181818185</v>
      </c>
      <c r="BK19" s="12"/>
      <c r="BL19" s="12"/>
      <c r="BM19" s="12"/>
      <c r="BN19" s="12"/>
      <c r="BO19" s="51">
        <f t="shared" si="4"/>
        <v>0</v>
      </c>
      <c r="BP19" s="49" t="s">
        <v>163</v>
      </c>
    </row>
    <row r="20" spans="1:71" x14ac:dyDescent="0.25">
      <c r="A20" s="21">
        <f t="shared" si="5"/>
        <v>15</v>
      </c>
      <c r="B20" s="21">
        <v>20</v>
      </c>
      <c r="C20" s="25">
        <v>1551110620</v>
      </c>
      <c r="D20" s="23" t="s">
        <v>71</v>
      </c>
      <c r="E20" s="23" t="s">
        <v>72</v>
      </c>
      <c r="F20" s="24" t="s">
        <v>73</v>
      </c>
      <c r="G20" s="23" t="s">
        <v>74</v>
      </c>
      <c r="H20" s="21" t="s">
        <v>80</v>
      </c>
      <c r="I20" s="12">
        <v>7.4</v>
      </c>
      <c r="J20" s="12">
        <v>7</v>
      </c>
      <c r="K20" s="12">
        <v>8</v>
      </c>
      <c r="L20" s="12">
        <v>5.5</v>
      </c>
      <c r="M20" s="12">
        <v>6.8</v>
      </c>
      <c r="N20" s="12">
        <v>6.4</v>
      </c>
      <c r="O20" s="12">
        <v>6</v>
      </c>
      <c r="P20" s="12">
        <v>6.4</v>
      </c>
      <c r="Q20" s="12">
        <v>7</v>
      </c>
      <c r="R20" s="12">
        <v>6.9</v>
      </c>
      <c r="S20" s="12">
        <v>6.6</v>
      </c>
      <c r="T20" s="12">
        <v>7.4</v>
      </c>
      <c r="U20" s="12">
        <v>6.7</v>
      </c>
      <c r="V20" s="12">
        <v>7</v>
      </c>
      <c r="W20" s="12">
        <v>7.4</v>
      </c>
      <c r="X20" s="12">
        <v>5.2</v>
      </c>
      <c r="Y20" s="12">
        <v>6</v>
      </c>
      <c r="Z20" s="12">
        <f t="shared" si="0"/>
        <v>5.6</v>
      </c>
      <c r="AA20" s="12">
        <v>6</v>
      </c>
      <c r="AB20" s="12">
        <v>5.0999999999999996</v>
      </c>
      <c r="AC20" s="12">
        <v>6</v>
      </c>
      <c r="AD20" s="12">
        <f t="shared" si="1"/>
        <v>5.7</v>
      </c>
      <c r="AE20" s="12">
        <v>7.7</v>
      </c>
      <c r="AF20" s="12">
        <v>5.4</v>
      </c>
      <c r="AG20" s="12">
        <v>7</v>
      </c>
      <c r="AH20" s="12">
        <v>6.7</v>
      </c>
      <c r="AI20" s="12">
        <v>6</v>
      </c>
      <c r="AJ20" s="12">
        <v>7</v>
      </c>
      <c r="AK20" s="12">
        <v>5.6</v>
      </c>
      <c r="AL20" s="12">
        <v>6.4</v>
      </c>
      <c r="AM20" s="12">
        <v>5.3</v>
      </c>
      <c r="AN20" s="12">
        <v>6.2</v>
      </c>
      <c r="AO20" s="12">
        <v>6.3</v>
      </c>
      <c r="AP20" s="12">
        <v>5.8</v>
      </c>
      <c r="AQ20" s="12">
        <v>7</v>
      </c>
      <c r="AR20" s="12">
        <v>6</v>
      </c>
      <c r="AS20" s="12">
        <v>7</v>
      </c>
      <c r="AT20" s="12">
        <f>VLOOKUP(C20,'[1]Mau BCD'!$D$8:$J$34,7,0)</f>
        <v>7.5</v>
      </c>
      <c r="AU20" s="12">
        <v>6.3</v>
      </c>
      <c r="AV20" s="12">
        <v>6.3</v>
      </c>
      <c r="AW20" s="12">
        <v>6.8</v>
      </c>
      <c r="AX20" s="12">
        <f t="shared" si="2"/>
        <v>6.4666666666666659</v>
      </c>
      <c r="AY20" s="12">
        <f>VLOOKUP(C20,'[2]Điểm DD. c13H2.L1'!$D$8:$J$29,7,0)</f>
        <v>6.4</v>
      </c>
      <c r="AZ20" s="12">
        <v>7</v>
      </c>
      <c r="BA20" s="12">
        <v>5</v>
      </c>
      <c r="BB20" s="12">
        <v>8</v>
      </c>
      <c r="BC20" s="12">
        <v>9</v>
      </c>
      <c r="BD20" s="12">
        <v>5</v>
      </c>
      <c r="BE20" s="12">
        <v>8</v>
      </c>
      <c r="BF20" s="12">
        <v>9</v>
      </c>
      <c r="BG20" s="12">
        <v>7</v>
      </c>
      <c r="BH20" s="12">
        <v>7</v>
      </c>
      <c r="BI20" s="12">
        <v>7</v>
      </c>
      <c r="BJ20" s="20">
        <f t="shared" si="3"/>
        <v>6.6844696969696971</v>
      </c>
      <c r="BK20" s="12"/>
      <c r="BL20" s="12"/>
      <c r="BM20" s="12"/>
      <c r="BN20" s="12"/>
      <c r="BO20" s="51">
        <f t="shared" si="4"/>
        <v>0</v>
      </c>
      <c r="BP20" s="49" t="s">
        <v>163</v>
      </c>
    </row>
    <row r="21" spans="1:71" x14ac:dyDescent="0.25">
      <c r="A21" s="21">
        <f t="shared" si="5"/>
        <v>16</v>
      </c>
      <c r="B21" s="21">
        <v>21</v>
      </c>
      <c r="C21" s="21">
        <v>1331110115</v>
      </c>
      <c r="D21" s="33" t="s">
        <v>75</v>
      </c>
      <c r="E21" s="34" t="s">
        <v>76</v>
      </c>
      <c r="F21" s="35" t="s">
        <v>77</v>
      </c>
      <c r="G21" s="31" t="s">
        <v>158</v>
      </c>
      <c r="H21" s="21" t="s">
        <v>80</v>
      </c>
      <c r="I21" s="12">
        <v>7</v>
      </c>
      <c r="J21" s="12">
        <v>5</v>
      </c>
      <c r="K21" s="12">
        <v>6</v>
      </c>
      <c r="L21" s="12">
        <v>6</v>
      </c>
      <c r="M21" s="12">
        <v>6</v>
      </c>
      <c r="N21" s="12">
        <v>6.8</v>
      </c>
      <c r="O21" s="12">
        <v>6</v>
      </c>
      <c r="P21" s="12">
        <v>5</v>
      </c>
      <c r="Q21" s="12">
        <v>5.6</v>
      </c>
      <c r="R21" s="12">
        <v>5</v>
      </c>
      <c r="S21" s="12">
        <v>5.8</v>
      </c>
      <c r="T21" s="12">
        <v>6.4</v>
      </c>
      <c r="U21" s="12">
        <v>5</v>
      </c>
      <c r="V21" s="12">
        <v>5</v>
      </c>
      <c r="W21" s="12">
        <v>6</v>
      </c>
      <c r="X21" s="12">
        <v>5.2</v>
      </c>
      <c r="Y21" s="12">
        <v>6</v>
      </c>
      <c r="Z21" s="12">
        <f t="shared" si="0"/>
        <v>5.6</v>
      </c>
      <c r="AA21" s="12">
        <v>5</v>
      </c>
      <c r="AB21" s="12">
        <v>5</v>
      </c>
      <c r="AC21" s="12">
        <v>5</v>
      </c>
      <c r="AD21" s="12">
        <f t="shared" si="1"/>
        <v>5</v>
      </c>
      <c r="AE21" s="12">
        <v>7</v>
      </c>
      <c r="AF21" s="12">
        <v>5</v>
      </c>
      <c r="AG21" s="12">
        <v>5</v>
      </c>
      <c r="AH21" s="12">
        <v>5.3</v>
      </c>
      <c r="AI21" s="12">
        <v>6</v>
      </c>
      <c r="AJ21" s="12">
        <v>5.5</v>
      </c>
      <c r="AK21" s="12">
        <v>6.6</v>
      </c>
      <c r="AL21" s="12">
        <v>5.6</v>
      </c>
      <c r="AM21" s="12">
        <v>5.5</v>
      </c>
      <c r="AN21" s="12">
        <v>6.7</v>
      </c>
      <c r="AO21" s="12">
        <v>6</v>
      </c>
      <c r="AP21" s="12">
        <v>5.4</v>
      </c>
      <c r="AQ21" s="12">
        <v>7</v>
      </c>
      <c r="AR21" s="12">
        <v>6</v>
      </c>
      <c r="AS21" s="12">
        <v>6</v>
      </c>
      <c r="AT21" s="12">
        <f>VLOOKUP(C21,'[1]Mau BCD'!$D$8:$J$34,7,0)</f>
        <v>7</v>
      </c>
      <c r="AU21" s="12">
        <v>6</v>
      </c>
      <c r="AV21" s="12">
        <v>6.5</v>
      </c>
      <c r="AW21" s="12">
        <v>6</v>
      </c>
      <c r="AX21" s="12">
        <f t="shared" si="2"/>
        <v>6.166666666666667</v>
      </c>
      <c r="AY21" s="12">
        <f>VLOOKUP(C21,'[2]Điểm DD. c13H2.L1'!$D$8:$J$29,7,0)</f>
        <v>7.4</v>
      </c>
      <c r="AZ21" s="12">
        <v>6.2</v>
      </c>
      <c r="BA21" s="12">
        <v>5.6</v>
      </c>
      <c r="BB21" s="12">
        <v>9</v>
      </c>
      <c r="BC21" s="12">
        <v>9</v>
      </c>
      <c r="BD21" s="12">
        <v>5</v>
      </c>
      <c r="BE21" s="12">
        <v>8</v>
      </c>
      <c r="BF21" s="12">
        <v>8</v>
      </c>
      <c r="BG21" s="12">
        <v>7</v>
      </c>
      <c r="BH21" s="12">
        <v>6.6</v>
      </c>
      <c r="BI21" s="12">
        <v>8</v>
      </c>
      <c r="BJ21" s="20">
        <f t="shared" si="3"/>
        <v>6.3066287878787879</v>
      </c>
      <c r="BK21" s="12"/>
      <c r="BL21" s="12"/>
      <c r="BM21" s="12"/>
      <c r="BN21" s="12"/>
      <c r="BO21" s="51">
        <f t="shared" si="4"/>
        <v>0</v>
      </c>
      <c r="BP21" s="49" t="s">
        <v>163</v>
      </c>
      <c r="BS21" s="1" t="s">
        <v>78</v>
      </c>
    </row>
    <row r="22" spans="1:71" x14ac:dyDescent="0.25">
      <c r="A22" s="21">
        <f t="shared" si="5"/>
        <v>17</v>
      </c>
      <c r="B22" s="21">
        <v>18</v>
      </c>
      <c r="C22" s="25">
        <v>1551110618</v>
      </c>
      <c r="D22" s="29" t="s">
        <v>64</v>
      </c>
      <c r="E22" s="29" t="s">
        <v>61</v>
      </c>
      <c r="F22" s="32" t="s">
        <v>65</v>
      </c>
      <c r="G22" s="31" t="s">
        <v>66</v>
      </c>
      <c r="H22" s="21" t="s">
        <v>80</v>
      </c>
      <c r="I22" s="12">
        <v>7</v>
      </c>
      <c r="J22" s="12">
        <v>6</v>
      </c>
      <c r="K22" s="12">
        <v>7</v>
      </c>
      <c r="L22" s="12">
        <v>6</v>
      </c>
      <c r="M22" s="12">
        <v>6</v>
      </c>
      <c r="N22" s="12">
        <v>7</v>
      </c>
      <c r="O22" s="12">
        <v>5.6</v>
      </c>
      <c r="P22" s="12">
        <v>5.4</v>
      </c>
      <c r="Q22" s="12">
        <v>6.4</v>
      </c>
      <c r="R22" s="12">
        <v>6.1</v>
      </c>
      <c r="S22" s="12">
        <v>5.6</v>
      </c>
      <c r="T22" s="12">
        <v>7.4</v>
      </c>
      <c r="U22" s="12">
        <v>5</v>
      </c>
      <c r="V22" s="12">
        <v>7</v>
      </c>
      <c r="W22" s="12">
        <v>6.6</v>
      </c>
      <c r="X22" s="12">
        <v>6.2</v>
      </c>
      <c r="Y22" s="12">
        <v>6</v>
      </c>
      <c r="Z22" s="12">
        <f>(X22+Y22)/2</f>
        <v>6.1</v>
      </c>
      <c r="AA22" s="12">
        <v>5</v>
      </c>
      <c r="AB22" s="12">
        <v>5</v>
      </c>
      <c r="AC22" s="12">
        <v>7</v>
      </c>
      <c r="AD22" s="12">
        <f>(AA22+AB22+AC22)/3</f>
        <v>5.666666666666667</v>
      </c>
      <c r="AE22" s="12">
        <v>7.6</v>
      </c>
      <c r="AF22" s="12">
        <v>6</v>
      </c>
      <c r="AG22" s="12">
        <v>7.6</v>
      </c>
      <c r="AH22" s="12">
        <v>5</v>
      </c>
      <c r="AI22" s="12">
        <v>6</v>
      </c>
      <c r="AJ22" s="12">
        <v>7</v>
      </c>
      <c r="AK22" s="12">
        <v>7</v>
      </c>
      <c r="AL22" s="12">
        <v>5.8</v>
      </c>
      <c r="AM22" s="12">
        <v>6</v>
      </c>
      <c r="AN22" s="12">
        <v>7</v>
      </c>
      <c r="AO22" s="12">
        <v>6</v>
      </c>
      <c r="AP22" s="12">
        <v>6.4</v>
      </c>
      <c r="AQ22" s="12">
        <v>7</v>
      </c>
      <c r="AR22" s="12">
        <v>7</v>
      </c>
      <c r="AS22" s="12">
        <v>5.2</v>
      </c>
      <c r="AT22" s="12">
        <f>VLOOKUP(C22,'[1]Mau BCD'!$D$8:$J$34,7,0)</f>
        <v>7</v>
      </c>
      <c r="AU22" s="12">
        <v>7</v>
      </c>
      <c r="AV22" s="12">
        <v>7</v>
      </c>
      <c r="AW22" s="12">
        <v>6</v>
      </c>
      <c r="AX22" s="12">
        <f>(AU22+AV22+AW22)/3</f>
        <v>6.666666666666667</v>
      </c>
      <c r="AY22" s="12">
        <v>7</v>
      </c>
      <c r="AZ22" s="12">
        <v>6.4</v>
      </c>
      <c r="BA22" s="12">
        <v>6</v>
      </c>
      <c r="BB22" s="12">
        <v>9</v>
      </c>
      <c r="BC22" s="12">
        <v>8</v>
      </c>
      <c r="BD22" s="12">
        <v>5</v>
      </c>
      <c r="BE22" s="12">
        <v>8</v>
      </c>
      <c r="BF22" s="12">
        <v>8</v>
      </c>
      <c r="BG22" s="12">
        <v>7</v>
      </c>
      <c r="BH22" s="12">
        <v>7</v>
      </c>
      <c r="BI22" s="12">
        <v>9</v>
      </c>
      <c r="BJ22" s="20">
        <f>SUMPRODUCT(I22:BI22,$I$5:$BI$5)/$BJ$5</f>
        <v>6.7049242424242417</v>
      </c>
      <c r="BK22" s="12"/>
      <c r="BL22" s="12"/>
      <c r="BM22" s="12"/>
      <c r="BN22" s="12"/>
      <c r="BO22" s="51">
        <f>SUMIF(I22:BI22,"&lt;5",$I$5:$BI$5)</f>
        <v>0</v>
      </c>
      <c r="BP22" s="49" t="s">
        <v>163</v>
      </c>
    </row>
    <row r="23" spans="1:71" x14ac:dyDescent="0.25">
      <c r="A23" s="21">
        <f t="shared" si="5"/>
        <v>18</v>
      </c>
      <c r="B23" s="21">
        <v>5</v>
      </c>
      <c r="C23" s="22">
        <v>1551110605</v>
      </c>
      <c r="D23" s="27" t="s">
        <v>15</v>
      </c>
      <c r="E23" s="27" t="s">
        <v>16</v>
      </c>
      <c r="F23" s="28" t="s">
        <v>17</v>
      </c>
      <c r="G23" s="27" t="s">
        <v>18</v>
      </c>
      <c r="H23" s="21" t="s">
        <v>80</v>
      </c>
      <c r="I23" s="12">
        <v>5.8</v>
      </c>
      <c r="J23" s="12">
        <v>5</v>
      </c>
      <c r="K23" s="12">
        <v>6.5</v>
      </c>
      <c r="L23" s="12">
        <v>7</v>
      </c>
      <c r="M23" s="12">
        <v>5.2</v>
      </c>
      <c r="N23" s="12">
        <v>6.4</v>
      </c>
      <c r="O23" s="12">
        <v>6</v>
      </c>
      <c r="P23" s="12">
        <v>6</v>
      </c>
      <c r="Q23" s="12">
        <v>6</v>
      </c>
      <c r="R23" s="12">
        <v>5.3</v>
      </c>
      <c r="S23" s="12">
        <v>5.2</v>
      </c>
      <c r="T23" s="12">
        <v>7.4</v>
      </c>
      <c r="U23" s="12">
        <v>6.6</v>
      </c>
      <c r="V23" s="12">
        <v>5</v>
      </c>
      <c r="W23" s="12">
        <v>6</v>
      </c>
      <c r="X23" s="12">
        <v>6</v>
      </c>
      <c r="Y23" s="12">
        <v>6</v>
      </c>
      <c r="Z23" s="12">
        <f>(X23+Y23)/2</f>
        <v>6</v>
      </c>
      <c r="AA23" s="12">
        <v>7</v>
      </c>
      <c r="AB23" s="12">
        <v>5.3</v>
      </c>
      <c r="AC23" s="12">
        <v>5</v>
      </c>
      <c r="AD23" s="12">
        <f>(AA23+AB23+AC23)/3</f>
        <v>5.7666666666666666</v>
      </c>
      <c r="AE23" s="12">
        <v>5.4</v>
      </c>
      <c r="AF23" s="12">
        <v>5</v>
      </c>
      <c r="AG23" s="12">
        <v>5</v>
      </c>
      <c r="AH23" s="12">
        <v>5</v>
      </c>
      <c r="AI23" s="12">
        <v>7</v>
      </c>
      <c r="AJ23" s="12">
        <v>5.5</v>
      </c>
      <c r="AK23" s="12">
        <v>6.2</v>
      </c>
      <c r="AL23" s="12">
        <v>5.2</v>
      </c>
      <c r="AM23" s="12">
        <v>4</v>
      </c>
      <c r="AN23" s="12">
        <v>7</v>
      </c>
      <c r="AO23" s="12">
        <v>6</v>
      </c>
      <c r="AP23" s="12">
        <v>5.4</v>
      </c>
      <c r="AQ23" s="12">
        <v>6.8</v>
      </c>
      <c r="AR23" s="12">
        <v>6</v>
      </c>
      <c r="AS23" s="12">
        <v>5</v>
      </c>
      <c r="AT23" s="12">
        <f>VLOOKUP(C23,'[1]Mau BCD'!$D$8:$J$34,7,0)</f>
        <v>7</v>
      </c>
      <c r="AU23" s="12">
        <v>6</v>
      </c>
      <c r="AV23" s="12">
        <v>6.5</v>
      </c>
      <c r="AW23" s="12">
        <v>5</v>
      </c>
      <c r="AX23" s="12">
        <f>(AU23+AV23+AW23)/3</f>
        <v>5.833333333333333</v>
      </c>
      <c r="AY23" s="12">
        <f>VLOOKUP(C23,'[2]Điểm DD. c13H2.L1'!$D$8:$J$29,7,0)</f>
        <v>5</v>
      </c>
      <c r="AZ23" s="12">
        <v>6.2</v>
      </c>
      <c r="BA23" s="12">
        <v>5.3</v>
      </c>
      <c r="BB23" s="12">
        <v>9</v>
      </c>
      <c r="BC23" s="12">
        <v>8</v>
      </c>
      <c r="BD23" s="12">
        <v>5</v>
      </c>
      <c r="BE23" s="12">
        <v>9</v>
      </c>
      <c r="BF23" s="12">
        <v>8</v>
      </c>
      <c r="BG23" s="12">
        <v>7</v>
      </c>
      <c r="BH23" s="12">
        <v>5.4</v>
      </c>
      <c r="BI23" s="12">
        <v>6</v>
      </c>
      <c r="BJ23" s="20">
        <f>SUMPRODUCT(I23:BI23,$I$5:$BI$5)/$BJ$5</f>
        <v>6.1257575757575777</v>
      </c>
      <c r="BK23" s="12"/>
      <c r="BL23" s="12"/>
      <c r="BM23" s="12"/>
      <c r="BN23" s="12"/>
      <c r="BO23" s="51">
        <f>SUMIF(I23:BI23,"&lt;5",$I$5:$BI$5)</f>
        <v>2</v>
      </c>
      <c r="BP23" s="49" t="s">
        <v>162</v>
      </c>
    </row>
    <row r="24" spans="1:71" x14ac:dyDescent="0.25">
      <c r="A24" s="21">
        <f t="shared" si="5"/>
        <v>19</v>
      </c>
      <c r="B24" s="21">
        <v>10</v>
      </c>
      <c r="C24" s="25">
        <v>1551110610</v>
      </c>
      <c r="D24" s="23" t="s">
        <v>35</v>
      </c>
      <c r="E24" s="23" t="s">
        <v>36</v>
      </c>
      <c r="F24" s="24" t="s">
        <v>37</v>
      </c>
      <c r="G24" s="23" t="s">
        <v>38</v>
      </c>
      <c r="H24" s="21" t="s">
        <v>80</v>
      </c>
      <c r="I24" s="12">
        <v>6.2</v>
      </c>
      <c r="J24" s="12">
        <v>5</v>
      </c>
      <c r="K24" s="12">
        <v>6.5</v>
      </c>
      <c r="L24" s="12">
        <v>8</v>
      </c>
      <c r="M24" s="12">
        <v>5.2</v>
      </c>
      <c r="N24" s="12">
        <v>7.4</v>
      </c>
      <c r="O24" s="12">
        <v>6</v>
      </c>
      <c r="P24" s="12">
        <v>6.6</v>
      </c>
      <c r="Q24" s="12">
        <v>5.4</v>
      </c>
      <c r="R24" s="12">
        <v>5.8</v>
      </c>
      <c r="S24" s="12">
        <v>5.6</v>
      </c>
      <c r="T24" s="12">
        <v>7.4</v>
      </c>
      <c r="U24" s="12">
        <v>6.8</v>
      </c>
      <c r="V24" s="12">
        <v>7</v>
      </c>
      <c r="W24" s="12">
        <v>6</v>
      </c>
      <c r="X24" s="12">
        <v>5.2</v>
      </c>
      <c r="Y24" s="12">
        <v>6</v>
      </c>
      <c r="Z24" s="12">
        <f>(X24+Y24)/2</f>
        <v>5.6</v>
      </c>
      <c r="AA24" s="12">
        <v>6</v>
      </c>
      <c r="AB24" s="12">
        <v>7</v>
      </c>
      <c r="AC24" s="12">
        <v>5</v>
      </c>
      <c r="AD24" s="12">
        <f>(AA24+AB24+AC24)/3</f>
        <v>6</v>
      </c>
      <c r="AE24" s="12">
        <v>5.6</v>
      </c>
      <c r="AF24" s="12">
        <v>5</v>
      </c>
      <c r="AG24" s="12">
        <v>5</v>
      </c>
      <c r="AH24" s="12">
        <v>6</v>
      </c>
      <c r="AI24" s="12">
        <v>5.6</v>
      </c>
      <c r="AJ24" s="12">
        <v>8</v>
      </c>
      <c r="AK24" s="12">
        <v>6.2</v>
      </c>
      <c r="AL24" s="12">
        <v>5.8</v>
      </c>
      <c r="AM24" s="12">
        <v>5</v>
      </c>
      <c r="AN24" s="12">
        <v>7.3</v>
      </c>
      <c r="AO24" s="12">
        <v>7</v>
      </c>
      <c r="AP24" s="12">
        <v>5.4</v>
      </c>
      <c r="AQ24" s="12">
        <v>5.8</v>
      </c>
      <c r="AR24" s="12">
        <v>6</v>
      </c>
      <c r="AS24" s="12">
        <v>6</v>
      </c>
      <c r="AT24" s="12">
        <f>VLOOKUP(C24,'[1]Mau BCD'!$D$8:$J$34,7,0)</f>
        <v>7.5</v>
      </c>
      <c r="AU24" s="12">
        <v>6</v>
      </c>
      <c r="AV24" s="12">
        <v>6.3</v>
      </c>
      <c r="AW24" s="12">
        <v>5.3</v>
      </c>
      <c r="AX24" s="12">
        <f>(AU24+AV24+AW24)/3</f>
        <v>5.8666666666666671</v>
      </c>
      <c r="AY24" s="12">
        <f>VLOOKUP(C24,'[2]Điểm DD. c13H2.L1'!$D$8:$J$29,7,0)</f>
        <v>5.2</v>
      </c>
      <c r="AZ24" s="12">
        <v>6.4</v>
      </c>
      <c r="BA24" s="12">
        <v>3</v>
      </c>
      <c r="BB24" s="12">
        <v>9</v>
      </c>
      <c r="BC24" s="12">
        <v>8</v>
      </c>
      <c r="BD24" s="12">
        <v>5</v>
      </c>
      <c r="BE24" s="12">
        <v>7</v>
      </c>
      <c r="BF24" s="12">
        <v>7</v>
      </c>
      <c r="BG24" s="12">
        <v>8</v>
      </c>
      <c r="BH24" s="12">
        <v>6</v>
      </c>
      <c r="BI24" s="12">
        <v>6</v>
      </c>
      <c r="BJ24" s="20">
        <f>SUMPRODUCT(I24:BI24,$I$5:$BI$5)/$BJ$5</f>
        <v>6.2083333333333339</v>
      </c>
      <c r="BK24" s="12"/>
      <c r="BL24" s="12"/>
      <c r="BM24" s="12"/>
      <c r="BN24" s="12"/>
      <c r="BO24" s="51">
        <f>SUMIF(I24:BI24,"&lt;5",$I$5:$BI$5)</f>
        <v>4</v>
      </c>
      <c r="BP24" s="49" t="s">
        <v>162</v>
      </c>
    </row>
    <row r="25" spans="1:71" x14ac:dyDescent="0.25">
      <c r="A25" s="21">
        <f t="shared" si="5"/>
        <v>20</v>
      </c>
      <c r="B25" s="21">
        <v>23</v>
      </c>
      <c r="C25" s="22">
        <v>1451110702</v>
      </c>
      <c r="D25" s="34" t="s">
        <v>83</v>
      </c>
      <c r="E25" s="34" t="s">
        <v>1</v>
      </c>
      <c r="F25" s="48" t="s">
        <v>155</v>
      </c>
      <c r="G25" s="31" t="s">
        <v>157</v>
      </c>
      <c r="H25" s="21" t="s">
        <v>151</v>
      </c>
      <c r="I25" s="12">
        <v>6.75</v>
      </c>
      <c r="J25" s="12">
        <v>6.5</v>
      </c>
      <c r="K25" s="12">
        <v>6.75</v>
      </c>
      <c r="L25" s="12">
        <v>7.2</v>
      </c>
      <c r="M25" s="12">
        <v>6</v>
      </c>
      <c r="N25" s="12">
        <v>7</v>
      </c>
      <c r="O25" s="12">
        <v>6.8</v>
      </c>
      <c r="P25" s="12">
        <v>7.4</v>
      </c>
      <c r="Q25" s="12">
        <v>5.4</v>
      </c>
      <c r="R25" s="12">
        <v>6.1</v>
      </c>
      <c r="S25" s="12">
        <v>6.9</v>
      </c>
      <c r="T25" s="12">
        <v>5.6</v>
      </c>
      <c r="U25" s="12">
        <v>0</v>
      </c>
      <c r="V25" s="12">
        <v>6</v>
      </c>
      <c r="W25" s="12">
        <v>0</v>
      </c>
      <c r="X25" s="12">
        <v>5.7</v>
      </c>
      <c r="Y25" s="12">
        <v>7</v>
      </c>
      <c r="Z25" s="12">
        <f t="shared" si="0"/>
        <v>6.35</v>
      </c>
      <c r="AA25" s="12">
        <v>6.7</v>
      </c>
      <c r="AB25" s="12">
        <v>6</v>
      </c>
      <c r="AC25" s="12">
        <v>7</v>
      </c>
      <c r="AD25" s="12">
        <f t="shared" si="1"/>
        <v>6.5666666666666664</v>
      </c>
      <c r="AE25" s="12">
        <v>7.4</v>
      </c>
      <c r="AF25" s="12">
        <v>5</v>
      </c>
      <c r="AG25" s="12">
        <v>5</v>
      </c>
      <c r="AH25" s="12">
        <v>5.5</v>
      </c>
      <c r="AI25" s="12">
        <v>6</v>
      </c>
      <c r="AJ25" s="12">
        <v>8</v>
      </c>
      <c r="AK25" s="12">
        <v>5.0999999999999996</v>
      </c>
      <c r="AL25" s="12">
        <v>6.4</v>
      </c>
      <c r="AM25" s="12">
        <v>5</v>
      </c>
      <c r="AN25" s="12">
        <v>7</v>
      </c>
      <c r="AO25" s="12">
        <v>6</v>
      </c>
      <c r="AP25" s="12">
        <v>5</v>
      </c>
      <c r="AQ25" s="12">
        <v>5.6</v>
      </c>
      <c r="AR25" s="12">
        <v>6</v>
      </c>
      <c r="AS25" s="12">
        <v>5</v>
      </c>
      <c r="AT25" s="12">
        <f>VLOOKUP(C25,'[1]Mau BCD'!$D$8:$J$34,7,0)</f>
        <v>7</v>
      </c>
      <c r="AU25" s="12">
        <v>6.4</v>
      </c>
      <c r="AV25" s="12">
        <v>6</v>
      </c>
      <c r="AW25" s="12">
        <v>5.8</v>
      </c>
      <c r="AX25" s="12">
        <f t="shared" si="2"/>
        <v>6.0666666666666664</v>
      </c>
      <c r="AY25" s="12">
        <f>VLOOKUP(C25,'[2]Điểm DD. c13H2.L1'!$D$8:$J$29,7,0)</f>
        <v>6</v>
      </c>
      <c r="AZ25" s="12">
        <v>6</v>
      </c>
      <c r="BA25" s="12">
        <v>5</v>
      </c>
      <c r="BB25" s="12">
        <v>7</v>
      </c>
      <c r="BC25" s="12">
        <v>7</v>
      </c>
      <c r="BD25" s="12">
        <v>5</v>
      </c>
      <c r="BE25" s="12">
        <v>8</v>
      </c>
      <c r="BF25" s="12">
        <v>8</v>
      </c>
      <c r="BG25" s="12">
        <v>7</v>
      </c>
      <c r="BH25" s="12">
        <v>7</v>
      </c>
      <c r="BI25" s="12">
        <v>8.5</v>
      </c>
      <c r="BJ25" s="20">
        <f t="shared" si="3"/>
        <v>6.2239583333333321</v>
      </c>
      <c r="BK25" s="12"/>
      <c r="BL25" s="12"/>
      <c r="BM25" s="12"/>
      <c r="BN25" s="12"/>
      <c r="BO25" s="51">
        <f t="shared" si="4"/>
        <v>7</v>
      </c>
      <c r="BP25" s="49" t="s">
        <v>162</v>
      </c>
      <c r="BS25" s="1" t="s">
        <v>82</v>
      </c>
    </row>
    <row r="26" spans="1:71" x14ac:dyDescent="0.25">
      <c r="A26" s="21">
        <f t="shared" si="5"/>
        <v>21</v>
      </c>
      <c r="B26" s="21">
        <v>26</v>
      </c>
      <c r="C26" s="22">
        <v>1451110745</v>
      </c>
      <c r="D26" s="34" t="s">
        <v>57</v>
      </c>
      <c r="E26" s="34" t="s">
        <v>88</v>
      </c>
      <c r="F26" s="48" t="s">
        <v>156</v>
      </c>
      <c r="G26" s="31" t="s">
        <v>154</v>
      </c>
      <c r="H26" s="21" t="s">
        <v>80</v>
      </c>
      <c r="I26" s="12">
        <v>7</v>
      </c>
      <c r="J26" s="12">
        <v>6</v>
      </c>
      <c r="K26" s="12">
        <v>7</v>
      </c>
      <c r="L26" s="12">
        <v>7</v>
      </c>
      <c r="M26" s="12">
        <v>6</v>
      </c>
      <c r="N26" s="12">
        <v>6.4</v>
      </c>
      <c r="O26" s="12">
        <v>7.2</v>
      </c>
      <c r="P26" s="12">
        <v>7</v>
      </c>
      <c r="Q26" s="12">
        <v>7.2</v>
      </c>
      <c r="R26" s="12">
        <v>5.3</v>
      </c>
      <c r="S26" s="12">
        <v>6.3</v>
      </c>
      <c r="T26" s="12">
        <v>5.2</v>
      </c>
      <c r="U26" s="12">
        <v>5.4</v>
      </c>
      <c r="V26" s="12">
        <v>6.4</v>
      </c>
      <c r="W26" s="12">
        <v>0</v>
      </c>
      <c r="X26" s="12">
        <v>5</v>
      </c>
      <c r="Y26" s="12">
        <v>6</v>
      </c>
      <c r="Z26" s="12">
        <f>(X26+Y26)/2</f>
        <v>5.5</v>
      </c>
      <c r="AA26" s="12">
        <v>5.0250000000000004</v>
      </c>
      <c r="AB26" s="12">
        <v>5</v>
      </c>
      <c r="AC26" s="12">
        <v>6</v>
      </c>
      <c r="AD26" s="12">
        <f>(AA26+AB26+AC26)/3</f>
        <v>5.3416666666666659</v>
      </c>
      <c r="AE26" s="12">
        <v>7.4</v>
      </c>
      <c r="AF26" s="12">
        <v>5</v>
      </c>
      <c r="AG26" s="12">
        <v>5</v>
      </c>
      <c r="AH26" s="12">
        <v>5.0999999999999996</v>
      </c>
      <c r="AI26" s="12">
        <v>5.6</v>
      </c>
      <c r="AJ26" s="12">
        <v>7</v>
      </c>
      <c r="AK26" s="12">
        <v>5.6</v>
      </c>
      <c r="AL26" s="12">
        <v>6.4</v>
      </c>
      <c r="AM26" s="12">
        <v>6</v>
      </c>
      <c r="AN26" s="12">
        <v>6.3</v>
      </c>
      <c r="AO26" s="12">
        <v>6.3</v>
      </c>
      <c r="AP26" s="12">
        <v>5.4</v>
      </c>
      <c r="AQ26" s="12">
        <v>5.6</v>
      </c>
      <c r="AR26" s="12">
        <v>6</v>
      </c>
      <c r="AS26" s="12">
        <v>5</v>
      </c>
      <c r="AT26" s="12">
        <f>VLOOKUP(C26,'[1]Mau BCD'!$D$8:$J$34,7,0)</f>
        <v>7</v>
      </c>
      <c r="AU26" s="12">
        <v>6.7</v>
      </c>
      <c r="AV26" s="12">
        <v>5.6</v>
      </c>
      <c r="AW26" s="12">
        <v>5.5</v>
      </c>
      <c r="AX26" s="12">
        <f>(AU26+AV26+AW26)/3</f>
        <v>5.9333333333333336</v>
      </c>
      <c r="AY26" s="12">
        <f>VLOOKUP(C26,'[2]Điểm DD. c13H2.L1'!$D$8:$J$29,7,0)</f>
        <v>6.2</v>
      </c>
      <c r="AZ26" s="12">
        <v>6</v>
      </c>
      <c r="BA26" s="12">
        <v>5.6</v>
      </c>
      <c r="BB26" s="12">
        <v>8</v>
      </c>
      <c r="BC26" s="12">
        <v>9</v>
      </c>
      <c r="BD26" s="12">
        <v>5.6</v>
      </c>
      <c r="BE26" s="12">
        <v>7</v>
      </c>
      <c r="BF26" s="12">
        <v>7</v>
      </c>
      <c r="BG26" s="12">
        <v>8</v>
      </c>
      <c r="BH26" s="12">
        <v>6.6</v>
      </c>
      <c r="BI26" s="12">
        <v>7</v>
      </c>
      <c r="BJ26" s="20">
        <f>SUMPRODUCT(I26:BI26,$I$5:$BI$5)/$BJ$5</f>
        <v>6.1811553030303026</v>
      </c>
      <c r="BK26" s="12"/>
      <c r="BL26" s="12"/>
      <c r="BM26" s="12"/>
      <c r="BN26" s="12"/>
      <c r="BO26" s="51">
        <f t="shared" si="4"/>
        <v>3</v>
      </c>
      <c r="BP26" s="49" t="s">
        <v>162</v>
      </c>
      <c r="BS26" s="2" t="s">
        <v>82</v>
      </c>
    </row>
    <row r="27" spans="1:71" s="42" customFormat="1" x14ac:dyDescent="0.25">
      <c r="A27" s="21">
        <f t="shared" si="5"/>
        <v>22</v>
      </c>
      <c r="B27" s="36">
        <v>4</v>
      </c>
      <c r="C27" s="37">
        <v>1551110604</v>
      </c>
      <c r="D27" s="38" t="s">
        <v>11</v>
      </c>
      <c r="E27" s="38" t="s">
        <v>12</v>
      </c>
      <c r="F27" s="39" t="s">
        <v>13</v>
      </c>
      <c r="G27" s="38" t="s">
        <v>14</v>
      </c>
      <c r="H27" s="36" t="s">
        <v>80</v>
      </c>
      <c r="I27" s="40">
        <v>5.8</v>
      </c>
      <c r="J27" s="40">
        <v>5</v>
      </c>
      <c r="K27" s="40">
        <v>6</v>
      </c>
      <c r="L27" s="40">
        <v>2</v>
      </c>
      <c r="M27" s="40">
        <v>5.2</v>
      </c>
      <c r="N27" s="40">
        <v>6.6</v>
      </c>
      <c r="O27" s="40">
        <v>6</v>
      </c>
      <c r="P27" s="40">
        <v>5</v>
      </c>
      <c r="Q27" s="40">
        <v>5.6</v>
      </c>
      <c r="R27" s="40">
        <v>6.1</v>
      </c>
      <c r="S27" s="40">
        <v>5.2</v>
      </c>
      <c r="T27" s="40">
        <v>7.4</v>
      </c>
      <c r="U27" s="40">
        <v>5.6</v>
      </c>
      <c r="V27" s="40">
        <v>6</v>
      </c>
      <c r="W27" s="40">
        <v>6</v>
      </c>
      <c r="X27" s="40">
        <v>5</v>
      </c>
      <c r="Y27" s="40">
        <v>5</v>
      </c>
      <c r="Z27" s="40">
        <f>(X27+Y27)/2</f>
        <v>5</v>
      </c>
      <c r="AA27" s="40">
        <v>0</v>
      </c>
      <c r="AB27" s="40">
        <v>0</v>
      </c>
      <c r="AC27" s="40">
        <v>2</v>
      </c>
      <c r="AD27" s="40">
        <f>(AA27+AB27+AC27)/3</f>
        <v>0.66666666666666663</v>
      </c>
      <c r="AE27" s="40">
        <v>5</v>
      </c>
      <c r="AF27" s="40">
        <v>5</v>
      </c>
      <c r="AG27" s="40">
        <v>5</v>
      </c>
      <c r="AH27" s="40">
        <v>2</v>
      </c>
      <c r="AI27" s="40">
        <v>6</v>
      </c>
      <c r="AJ27" s="40">
        <v>0</v>
      </c>
      <c r="AK27" s="40">
        <v>7.2</v>
      </c>
      <c r="AL27" s="40">
        <v>5.8</v>
      </c>
      <c r="AM27" s="40">
        <v>0</v>
      </c>
      <c r="AN27" s="40">
        <v>0</v>
      </c>
      <c r="AO27" s="40">
        <v>6</v>
      </c>
      <c r="AP27" s="40">
        <v>5.4</v>
      </c>
      <c r="AQ27" s="40">
        <v>7</v>
      </c>
      <c r="AR27" s="40">
        <v>6</v>
      </c>
      <c r="AS27" s="40">
        <v>5.2</v>
      </c>
      <c r="AT27" s="40">
        <f>VLOOKUP(C27,'[1]Mau BCD'!$D$8:$J$34,7,0)</f>
        <v>6.5</v>
      </c>
      <c r="AU27" s="40">
        <v>0</v>
      </c>
      <c r="AV27" s="40">
        <v>2.5</v>
      </c>
      <c r="AW27" s="40">
        <v>0</v>
      </c>
      <c r="AX27" s="40">
        <f>(AU27+AV27+AW27)/3</f>
        <v>0.83333333333333337</v>
      </c>
      <c r="AY27" s="40">
        <f>VLOOKUP(C27,'[2]Điểm DD. c13H2.L1'!$D$8:$J$29,7,0)</f>
        <v>0</v>
      </c>
      <c r="AZ27" s="40">
        <v>0</v>
      </c>
      <c r="BA27" s="40">
        <v>0</v>
      </c>
      <c r="BB27" s="40">
        <v>0</v>
      </c>
      <c r="BC27" s="40">
        <v>0</v>
      </c>
      <c r="BD27" s="40">
        <v>0</v>
      </c>
      <c r="BE27" s="40">
        <v>0</v>
      </c>
      <c r="BF27" s="40">
        <v>0</v>
      </c>
      <c r="BG27" s="40">
        <v>0</v>
      </c>
      <c r="BH27" s="40"/>
      <c r="BI27" s="40"/>
      <c r="BJ27" s="41">
        <f>SUMPRODUCT(I27:BI27,$I$5:$BI$5)/$BJ$5</f>
        <v>3.1893939393939394</v>
      </c>
      <c r="BK27" s="40"/>
      <c r="BL27" s="40"/>
      <c r="BM27" s="40"/>
      <c r="BN27" s="40"/>
      <c r="BO27" s="50"/>
      <c r="BP27" s="49" t="s">
        <v>162</v>
      </c>
    </row>
    <row r="28" spans="1:71" s="42" customFormat="1" x14ac:dyDescent="0.25">
      <c r="A28" s="21">
        <f t="shared" si="5"/>
        <v>23</v>
      </c>
      <c r="B28" s="36">
        <v>6</v>
      </c>
      <c r="C28" s="37">
        <v>1551110606</v>
      </c>
      <c r="D28" s="38" t="s">
        <v>19</v>
      </c>
      <c r="E28" s="38" t="s">
        <v>20</v>
      </c>
      <c r="F28" s="39" t="s">
        <v>21</v>
      </c>
      <c r="G28" s="38" t="s">
        <v>22</v>
      </c>
      <c r="H28" s="36" t="s">
        <v>80</v>
      </c>
      <c r="I28" s="40">
        <v>6.2</v>
      </c>
      <c r="J28" s="40">
        <v>0</v>
      </c>
      <c r="K28" s="40">
        <v>7</v>
      </c>
      <c r="L28" s="40">
        <v>6</v>
      </c>
      <c r="M28" s="40">
        <v>0.4</v>
      </c>
      <c r="N28" s="40">
        <v>7</v>
      </c>
      <c r="O28" s="40">
        <v>0</v>
      </c>
      <c r="P28" s="40">
        <v>5.4</v>
      </c>
      <c r="Q28" s="40">
        <v>0</v>
      </c>
      <c r="R28" s="40">
        <v>0</v>
      </c>
      <c r="S28" s="40">
        <v>6.8</v>
      </c>
      <c r="T28" s="40">
        <v>7.4</v>
      </c>
      <c r="U28" s="40">
        <v>0</v>
      </c>
      <c r="V28" s="40">
        <v>5</v>
      </c>
      <c r="W28" s="40">
        <v>0</v>
      </c>
      <c r="X28" s="40">
        <v>5.3</v>
      </c>
      <c r="Y28" s="40">
        <v>6</v>
      </c>
      <c r="Z28" s="40">
        <f>(X28+Y28)/2</f>
        <v>5.65</v>
      </c>
      <c r="AA28" s="40">
        <v>5</v>
      </c>
      <c r="AB28" s="40">
        <v>0.9</v>
      </c>
      <c r="AC28" s="40">
        <v>0</v>
      </c>
      <c r="AD28" s="40">
        <f>(AA28+AB28+AC28)/3</f>
        <v>1.9666666666666668</v>
      </c>
      <c r="AE28" s="40">
        <v>0</v>
      </c>
      <c r="AF28" s="40">
        <v>0</v>
      </c>
      <c r="AG28" s="40">
        <v>0</v>
      </c>
      <c r="AH28" s="40">
        <v>0</v>
      </c>
      <c r="AI28" s="40">
        <v>0</v>
      </c>
      <c r="AJ28" s="40">
        <v>0</v>
      </c>
      <c r="AK28" s="40">
        <v>0</v>
      </c>
      <c r="AL28" s="40">
        <v>0</v>
      </c>
      <c r="AM28" s="40">
        <v>0</v>
      </c>
      <c r="AN28" s="40">
        <v>0</v>
      </c>
      <c r="AO28" s="40">
        <v>0</v>
      </c>
      <c r="AP28" s="40">
        <v>0</v>
      </c>
      <c r="AQ28" s="40">
        <v>0</v>
      </c>
      <c r="AR28" s="40">
        <v>0</v>
      </c>
      <c r="AS28" s="40">
        <v>0</v>
      </c>
      <c r="AT28" s="40">
        <f>VLOOKUP(C28,'[1]Mau BCD'!$D$8:$J$34,7,0)</f>
        <v>0</v>
      </c>
      <c r="AU28" s="40">
        <v>0</v>
      </c>
      <c r="AV28" s="40">
        <v>0</v>
      </c>
      <c r="AW28" s="40">
        <v>0</v>
      </c>
      <c r="AX28" s="40">
        <f>(AU28+AV28+AW28)/3</f>
        <v>0</v>
      </c>
      <c r="AY28" s="40">
        <f>(AV28+AW28+AX28)/3</f>
        <v>0</v>
      </c>
      <c r="AZ28" s="40">
        <v>0</v>
      </c>
      <c r="BA28" s="40">
        <v>0</v>
      </c>
      <c r="BB28" s="40">
        <v>0</v>
      </c>
      <c r="BC28" s="40">
        <v>0</v>
      </c>
      <c r="BD28" s="40">
        <v>0</v>
      </c>
      <c r="BE28" s="40">
        <v>0</v>
      </c>
      <c r="BF28" s="40">
        <v>0</v>
      </c>
      <c r="BG28" s="40">
        <v>0</v>
      </c>
      <c r="BH28" s="40"/>
      <c r="BI28" s="40"/>
      <c r="BJ28" s="41">
        <f>SUMPRODUCT(I28:BI28,$I$5:$BI$5)/$BJ$5</f>
        <v>1.0795454545454546</v>
      </c>
      <c r="BK28" s="40"/>
      <c r="BL28" s="40"/>
      <c r="BM28" s="40"/>
      <c r="BN28" s="40"/>
      <c r="BO28" s="50"/>
      <c r="BP28" s="49" t="s">
        <v>162</v>
      </c>
    </row>
    <row r="29" spans="1:71" s="42" customFormat="1" x14ac:dyDescent="0.25">
      <c r="A29" s="21">
        <f t="shared" si="5"/>
        <v>24</v>
      </c>
      <c r="B29" s="36">
        <v>22</v>
      </c>
      <c r="C29" s="43">
        <v>1451110722</v>
      </c>
      <c r="D29" s="44" t="s">
        <v>79</v>
      </c>
      <c r="E29" s="44" t="s">
        <v>80</v>
      </c>
      <c r="F29" s="45" t="s">
        <v>81</v>
      </c>
      <c r="G29" s="46"/>
      <c r="H29" s="36" t="s">
        <v>80</v>
      </c>
      <c r="I29" s="40">
        <v>0</v>
      </c>
      <c r="J29" s="40">
        <v>0</v>
      </c>
      <c r="K29" s="40">
        <v>0</v>
      </c>
      <c r="L29" s="40">
        <v>0</v>
      </c>
      <c r="M29" s="40">
        <v>0.4</v>
      </c>
      <c r="N29" s="40"/>
      <c r="O29" s="40">
        <v>0</v>
      </c>
      <c r="P29" s="40">
        <v>6.2</v>
      </c>
      <c r="Q29" s="40">
        <v>0</v>
      </c>
      <c r="R29" s="40">
        <v>0</v>
      </c>
      <c r="S29" s="40">
        <v>5.6</v>
      </c>
      <c r="T29" s="40">
        <v>0</v>
      </c>
      <c r="U29" s="40"/>
      <c r="V29" s="40">
        <v>0</v>
      </c>
      <c r="W29" s="40">
        <v>0</v>
      </c>
      <c r="X29" s="40">
        <v>0</v>
      </c>
      <c r="Y29" s="40">
        <v>0</v>
      </c>
      <c r="Z29" s="40">
        <f>(X29+Y29)/2</f>
        <v>0</v>
      </c>
      <c r="AA29" s="40">
        <v>0</v>
      </c>
      <c r="AB29" s="40">
        <v>0</v>
      </c>
      <c r="AC29" s="40">
        <v>0</v>
      </c>
      <c r="AD29" s="40">
        <f>(AA29+AB29+AC29)/3</f>
        <v>0</v>
      </c>
      <c r="AE29" s="40">
        <v>0</v>
      </c>
      <c r="AF29" s="40">
        <v>0</v>
      </c>
      <c r="AG29" s="40">
        <v>0</v>
      </c>
      <c r="AH29" s="40">
        <v>0</v>
      </c>
      <c r="AI29" s="40">
        <v>0</v>
      </c>
      <c r="AJ29" s="40">
        <v>0</v>
      </c>
      <c r="AK29" s="40">
        <v>0</v>
      </c>
      <c r="AL29" s="40">
        <v>0</v>
      </c>
      <c r="AM29" s="40">
        <v>0</v>
      </c>
      <c r="AN29" s="40">
        <v>0</v>
      </c>
      <c r="AO29" s="40">
        <v>0</v>
      </c>
      <c r="AP29" s="40">
        <v>0</v>
      </c>
      <c r="AQ29" s="40">
        <v>0</v>
      </c>
      <c r="AR29" s="40">
        <v>0</v>
      </c>
      <c r="AS29" s="40">
        <v>0</v>
      </c>
      <c r="AT29" s="40">
        <f>VLOOKUP(C29,'[1]Mau BCD'!$D$8:$J$34,7,0)</f>
        <v>0</v>
      </c>
      <c r="AU29" s="40">
        <v>0</v>
      </c>
      <c r="AV29" s="40">
        <v>0</v>
      </c>
      <c r="AW29" s="40">
        <v>0</v>
      </c>
      <c r="AX29" s="40">
        <f>(AU29+AV29+AW29)/3</f>
        <v>0</v>
      </c>
      <c r="AY29" s="40">
        <f>(AV29+AW29+AX29)/3</f>
        <v>0</v>
      </c>
      <c r="AZ29" s="40">
        <v>0</v>
      </c>
      <c r="BA29" s="40">
        <v>0</v>
      </c>
      <c r="BB29" s="40">
        <v>0</v>
      </c>
      <c r="BC29" s="40">
        <v>0</v>
      </c>
      <c r="BD29" s="40">
        <v>0</v>
      </c>
      <c r="BE29" s="40">
        <v>0</v>
      </c>
      <c r="BF29" s="40">
        <v>0</v>
      </c>
      <c r="BG29" s="40">
        <v>0</v>
      </c>
      <c r="BH29" s="40"/>
      <c r="BI29" s="40"/>
      <c r="BJ29" s="41">
        <f>SUMPRODUCT(I29:BI29,$I$5:$BI$5)/$BJ$5</f>
        <v>0.23863636363636365</v>
      </c>
      <c r="BK29" s="40"/>
      <c r="BL29" s="40"/>
      <c r="BM29" s="40"/>
      <c r="BN29" s="40"/>
      <c r="BO29" s="50"/>
      <c r="BP29" s="49" t="s">
        <v>162</v>
      </c>
      <c r="BS29" s="47" t="s">
        <v>82</v>
      </c>
    </row>
    <row r="30" spans="1:71" s="42" customFormat="1" x14ac:dyDescent="0.25">
      <c r="A30" s="21">
        <f t="shared" si="5"/>
        <v>25</v>
      </c>
      <c r="B30" s="36">
        <v>24</v>
      </c>
      <c r="C30" s="43">
        <v>1451110723</v>
      </c>
      <c r="D30" s="44" t="s">
        <v>84</v>
      </c>
      <c r="E30" s="44" t="s">
        <v>80</v>
      </c>
      <c r="F30" s="45">
        <v>35371</v>
      </c>
      <c r="G30" s="46"/>
      <c r="H30" s="36" t="s">
        <v>80</v>
      </c>
      <c r="I30" s="40">
        <v>0</v>
      </c>
      <c r="J30" s="40">
        <v>0</v>
      </c>
      <c r="K30" s="40">
        <v>0</v>
      </c>
      <c r="L30" s="40">
        <v>0</v>
      </c>
      <c r="M30" s="40">
        <v>0.4</v>
      </c>
      <c r="N30" s="40"/>
      <c r="O30" s="40"/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/>
      <c r="V30" s="40">
        <v>0</v>
      </c>
      <c r="W30" s="40"/>
      <c r="X30" s="40">
        <v>0</v>
      </c>
      <c r="Y30" s="40">
        <v>0</v>
      </c>
      <c r="Z30" s="40">
        <f t="shared" si="0"/>
        <v>0</v>
      </c>
      <c r="AA30" s="40">
        <v>0</v>
      </c>
      <c r="AB30" s="40">
        <v>0</v>
      </c>
      <c r="AC30" s="40">
        <v>0</v>
      </c>
      <c r="AD30" s="40">
        <f t="shared" si="1"/>
        <v>0</v>
      </c>
      <c r="AE30" s="40">
        <v>0</v>
      </c>
      <c r="AF30" s="40">
        <v>0</v>
      </c>
      <c r="AG30" s="40">
        <v>0</v>
      </c>
      <c r="AH30" s="40">
        <v>0</v>
      </c>
      <c r="AI30" s="40">
        <v>0</v>
      </c>
      <c r="AJ30" s="40">
        <v>0</v>
      </c>
      <c r="AK30" s="40">
        <v>0</v>
      </c>
      <c r="AL30" s="40">
        <v>0</v>
      </c>
      <c r="AM30" s="40">
        <v>0</v>
      </c>
      <c r="AN30" s="40">
        <v>0</v>
      </c>
      <c r="AO30" s="40">
        <v>0</v>
      </c>
      <c r="AP30" s="40">
        <v>0</v>
      </c>
      <c r="AQ30" s="40">
        <v>0</v>
      </c>
      <c r="AR30" s="40">
        <v>0</v>
      </c>
      <c r="AS30" s="40">
        <v>0</v>
      </c>
      <c r="AT30" s="40">
        <f>VLOOKUP(C30,'[1]Mau BCD'!$D$8:$J$34,7,0)</f>
        <v>0</v>
      </c>
      <c r="AU30" s="40">
        <v>0</v>
      </c>
      <c r="AV30" s="40">
        <v>0</v>
      </c>
      <c r="AW30" s="40">
        <v>0</v>
      </c>
      <c r="AX30" s="40">
        <f t="shared" si="2"/>
        <v>0</v>
      </c>
      <c r="AY30" s="40">
        <f t="shared" si="2"/>
        <v>0</v>
      </c>
      <c r="AZ30" s="40">
        <v>0</v>
      </c>
      <c r="BA30" s="40">
        <v>0</v>
      </c>
      <c r="BB30" s="40">
        <v>0</v>
      </c>
      <c r="BC30" s="40">
        <v>0</v>
      </c>
      <c r="BD30" s="40">
        <v>0</v>
      </c>
      <c r="BE30" s="40">
        <v>0</v>
      </c>
      <c r="BF30" s="40">
        <v>0</v>
      </c>
      <c r="BG30" s="40">
        <v>0</v>
      </c>
      <c r="BH30" s="40"/>
      <c r="BI30" s="40"/>
      <c r="BJ30" s="41">
        <f t="shared" si="3"/>
        <v>2.2727272727272731E-3</v>
      </c>
      <c r="BK30" s="40"/>
      <c r="BL30" s="40"/>
      <c r="BM30" s="40"/>
      <c r="BN30" s="40"/>
      <c r="BO30" s="50"/>
      <c r="BP30" s="49" t="s">
        <v>162</v>
      </c>
      <c r="BS30" s="47" t="s">
        <v>82</v>
      </c>
    </row>
    <row r="31" spans="1:71" s="42" customFormat="1" x14ac:dyDescent="0.25">
      <c r="A31" s="21">
        <f t="shared" si="5"/>
        <v>26</v>
      </c>
      <c r="B31" s="36">
        <v>25</v>
      </c>
      <c r="C31" s="43">
        <v>1451110735</v>
      </c>
      <c r="D31" s="44" t="s">
        <v>85</v>
      </c>
      <c r="E31" s="44" t="s">
        <v>86</v>
      </c>
      <c r="F31" s="45" t="s">
        <v>87</v>
      </c>
      <c r="G31" s="46"/>
      <c r="H31" s="36" t="s">
        <v>80</v>
      </c>
      <c r="I31" s="40">
        <v>0</v>
      </c>
      <c r="J31" s="40">
        <v>0</v>
      </c>
      <c r="K31" s="40">
        <v>0</v>
      </c>
      <c r="L31" s="40">
        <v>0</v>
      </c>
      <c r="M31" s="40">
        <v>0.4</v>
      </c>
      <c r="N31" s="40"/>
      <c r="O31" s="40"/>
      <c r="P31" s="40">
        <v>0</v>
      </c>
      <c r="Q31" s="40">
        <v>0</v>
      </c>
      <c r="R31" s="40">
        <v>0</v>
      </c>
      <c r="S31" s="40">
        <v>0</v>
      </c>
      <c r="T31" s="40">
        <v>0</v>
      </c>
      <c r="U31" s="40"/>
      <c r="V31" s="40">
        <v>0</v>
      </c>
      <c r="W31" s="40"/>
      <c r="X31" s="40">
        <v>0</v>
      </c>
      <c r="Y31" s="40">
        <v>0</v>
      </c>
      <c r="Z31" s="40">
        <f t="shared" si="0"/>
        <v>0</v>
      </c>
      <c r="AA31" s="40">
        <v>0</v>
      </c>
      <c r="AB31" s="40">
        <v>0</v>
      </c>
      <c r="AC31" s="40">
        <v>0</v>
      </c>
      <c r="AD31" s="40">
        <f t="shared" si="1"/>
        <v>0</v>
      </c>
      <c r="AE31" s="40">
        <v>0</v>
      </c>
      <c r="AF31" s="40">
        <v>0</v>
      </c>
      <c r="AG31" s="40">
        <v>0</v>
      </c>
      <c r="AH31" s="40">
        <v>0</v>
      </c>
      <c r="AI31" s="40">
        <v>0</v>
      </c>
      <c r="AJ31" s="40">
        <v>0</v>
      </c>
      <c r="AK31" s="40">
        <v>0</v>
      </c>
      <c r="AL31" s="40">
        <v>0</v>
      </c>
      <c r="AM31" s="40">
        <v>0</v>
      </c>
      <c r="AN31" s="40">
        <v>0</v>
      </c>
      <c r="AO31" s="40">
        <v>0</v>
      </c>
      <c r="AP31" s="40">
        <v>0</v>
      </c>
      <c r="AQ31" s="40">
        <v>0</v>
      </c>
      <c r="AR31" s="40">
        <v>0</v>
      </c>
      <c r="AS31" s="40">
        <v>0</v>
      </c>
      <c r="AT31" s="40">
        <f>VLOOKUP(C31,'[1]Mau BCD'!$D$8:$J$34,7,0)</f>
        <v>0</v>
      </c>
      <c r="AU31" s="40">
        <v>0</v>
      </c>
      <c r="AV31" s="40">
        <v>0</v>
      </c>
      <c r="AW31" s="40">
        <v>0</v>
      </c>
      <c r="AX31" s="40">
        <f t="shared" si="2"/>
        <v>0</v>
      </c>
      <c r="AY31" s="40">
        <f t="shared" si="2"/>
        <v>0</v>
      </c>
      <c r="AZ31" s="40">
        <v>0</v>
      </c>
      <c r="BA31" s="40">
        <v>0</v>
      </c>
      <c r="BB31" s="40">
        <v>0</v>
      </c>
      <c r="BC31" s="40">
        <v>0</v>
      </c>
      <c r="BD31" s="40">
        <v>0</v>
      </c>
      <c r="BE31" s="40">
        <v>0</v>
      </c>
      <c r="BF31" s="40">
        <v>0</v>
      </c>
      <c r="BG31" s="40">
        <v>0</v>
      </c>
      <c r="BH31" s="40"/>
      <c r="BI31" s="40"/>
      <c r="BJ31" s="41">
        <f t="shared" si="3"/>
        <v>2.2727272727272731E-3</v>
      </c>
      <c r="BK31" s="40"/>
      <c r="BL31" s="40"/>
      <c r="BM31" s="40"/>
      <c r="BN31" s="40"/>
      <c r="BO31" s="50"/>
      <c r="BP31" s="49" t="s">
        <v>162</v>
      </c>
      <c r="BS31" s="47" t="s">
        <v>82</v>
      </c>
    </row>
  </sheetData>
  <conditionalFormatting sqref="M25:O25 V25:W25 R26:W26 Z25:Z26 AC25:BN25 I27:BO31 AD26:BN26 I6:BN24">
    <cfRule type="cellIs" dxfId="10" priority="11" stopIfTrue="1" operator="between">
      <formula>0</formula>
      <formula>4.9</formula>
    </cfRule>
  </conditionalFormatting>
  <conditionalFormatting sqref="I25">
    <cfRule type="cellIs" dxfId="9" priority="10" stopIfTrue="1" operator="between">
      <formula>0</formula>
      <formula>4.9</formula>
    </cfRule>
  </conditionalFormatting>
  <conditionalFormatting sqref="J25:L25">
    <cfRule type="cellIs" dxfId="8" priority="9" stopIfTrue="1" operator="between">
      <formula>0</formula>
      <formula>4.9</formula>
    </cfRule>
  </conditionalFormatting>
  <conditionalFormatting sqref="T25:U25">
    <cfRule type="cellIs" dxfId="7" priority="8" stopIfTrue="1" operator="between">
      <formula>0</formula>
      <formula>4.9</formula>
    </cfRule>
  </conditionalFormatting>
  <conditionalFormatting sqref="X25:Y25">
    <cfRule type="cellIs" dxfId="6" priority="7" stopIfTrue="1" operator="between">
      <formula>0</formula>
      <formula>4.9</formula>
    </cfRule>
  </conditionalFormatting>
  <conditionalFormatting sqref="AA25:AB25">
    <cfRule type="cellIs" dxfId="5" priority="6" stopIfTrue="1" operator="between">
      <formula>0</formula>
      <formula>4.9</formula>
    </cfRule>
  </conditionalFormatting>
  <conditionalFormatting sqref="I26">
    <cfRule type="cellIs" dxfId="4" priority="5" stopIfTrue="1" operator="between">
      <formula>0</formula>
      <formula>4.9</formula>
    </cfRule>
  </conditionalFormatting>
  <conditionalFormatting sqref="J26:Q26">
    <cfRule type="cellIs" dxfId="3" priority="4" stopIfTrue="1" operator="between">
      <formula>0</formula>
      <formula>4.9</formula>
    </cfRule>
  </conditionalFormatting>
  <conditionalFormatting sqref="X26:Y26">
    <cfRule type="cellIs" dxfId="2" priority="3" stopIfTrue="1" operator="between">
      <formula>0</formula>
      <formula>4.9</formula>
    </cfRule>
  </conditionalFormatting>
  <conditionalFormatting sqref="AA26:AC26">
    <cfRule type="cellIs" dxfId="1" priority="2" stopIfTrue="1" operator="between">
      <formula>0</formula>
      <formula>4.9</formula>
    </cfRule>
  </conditionalFormatting>
  <conditionalFormatting sqref="P25:S25">
    <cfRule type="cellIs" dxfId="0" priority="1" stopIfTrue="1" operator="between">
      <formula>0</formula>
      <formula>4.9</formula>
    </cfRule>
  </conditionalFormatting>
  <printOptions horizontalCentered="1"/>
  <pageMargins left="0.45" right="0.45" top="0.5" bottom="0.5" header="0.3" footer="0.3"/>
  <pageSetup paperSize="8" orientation="landscape" r:id="rId1"/>
  <headerFoot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2018-08-13T04:07:21Z</dcterms:modified>
</cp:coreProperties>
</file>